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pps\taxpol\HOTEL TAX\Published Report 2025\"/>
    </mc:Choice>
  </mc:AlternateContent>
  <xr:revisionPtr revIDLastSave="0" documentId="8_{93A8B7FA-68A6-43C6-AABA-4E0D53FE9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dex" sheetId="11" r:id="rId1"/>
    <sheet name="1. by Liability Range" sheetId="4" r:id="rId2"/>
    <sheet name="2. by Borough" sheetId="5" r:id="rId3"/>
    <sheet name="3. by Room Rent" sheetId="10" r:id="rId4"/>
  </sheets>
  <definedNames>
    <definedName name="_xlnm.Print_Area" localSheetId="1">'1. by Liability Range'!$A$1:$O$25</definedName>
    <definedName name="_xlnm.Print_Area" localSheetId="2">'2. by Borough'!$A$1:$O$17</definedName>
    <definedName name="_xlnm.Print_Area" localSheetId="3">'3. by Room Rent'!$A$1:$O$21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4" i="4" l="1"/>
  <c r="L25" i="4" l="1"/>
  <c r="K25" i="4"/>
  <c r="H25" i="4"/>
  <c r="I24" i="4" s="1"/>
  <c r="E25" i="4"/>
  <c r="F24" i="4" s="1"/>
  <c r="B25" i="4"/>
  <c r="C24" i="4" s="1"/>
  <c r="M23" i="4"/>
  <c r="M22" i="4"/>
  <c r="M21" i="4"/>
  <c r="M20" i="4"/>
  <c r="H21" i="10" l="1"/>
  <c r="I18" i="10" s="1"/>
  <c r="H17" i="5"/>
  <c r="I14" i="5" s="1"/>
  <c r="I12" i="10" l="1"/>
  <c r="I11" i="10"/>
  <c r="I19" i="10"/>
  <c r="I20" i="10"/>
  <c r="I13" i="10"/>
  <c r="I14" i="10"/>
  <c r="I15" i="10"/>
  <c r="I16" i="10"/>
  <c r="I17" i="10"/>
  <c r="I15" i="5"/>
  <c r="I16" i="5"/>
  <c r="I11" i="5"/>
  <c r="I12" i="5"/>
  <c r="I13" i="5"/>
  <c r="I21" i="10" l="1"/>
  <c r="I17" i="5"/>
  <c r="L21" i="10" l="1"/>
  <c r="K21" i="10"/>
  <c r="E21" i="10"/>
  <c r="B21" i="10"/>
  <c r="M11" i="4"/>
  <c r="M12" i="4"/>
  <c r="M13" i="4"/>
  <c r="M14" i="4"/>
  <c r="M15" i="4"/>
  <c r="M16" i="4"/>
  <c r="M17" i="4"/>
  <c r="M18" i="4"/>
  <c r="M19" i="4"/>
  <c r="M11" i="10"/>
  <c r="M12" i="10"/>
  <c r="M13" i="10"/>
  <c r="M14" i="10"/>
  <c r="M15" i="10"/>
  <c r="M16" i="10"/>
  <c r="M17" i="10"/>
  <c r="M18" i="10"/>
  <c r="M19" i="10"/>
  <c r="M20" i="10"/>
  <c r="M14" i="5"/>
  <c r="M15" i="5"/>
  <c r="M11" i="5"/>
  <c r="M12" i="5"/>
  <c r="M13" i="5"/>
  <c r="M16" i="5"/>
  <c r="L17" i="5"/>
  <c r="K17" i="5"/>
  <c r="E17" i="5"/>
  <c r="B17" i="5"/>
  <c r="M25" i="4" l="1"/>
  <c r="N24" i="4" s="1"/>
  <c r="I23" i="4"/>
  <c r="I20" i="4"/>
  <c r="I22" i="4"/>
  <c r="I21" i="4"/>
  <c r="F21" i="4"/>
  <c r="F23" i="4"/>
  <c r="F22" i="4"/>
  <c r="F20" i="4"/>
  <c r="C22" i="4"/>
  <c r="C20" i="4"/>
  <c r="C23" i="4"/>
  <c r="C21" i="4"/>
  <c r="C17" i="4"/>
  <c r="C16" i="4"/>
  <c r="C15" i="4"/>
  <c r="C14" i="4"/>
  <c r="C13" i="4"/>
  <c r="C18" i="4"/>
  <c r="C12" i="4"/>
  <c r="C19" i="4"/>
  <c r="C11" i="4"/>
  <c r="F16" i="4"/>
  <c r="F14" i="4"/>
  <c r="F15" i="4"/>
  <c r="F13" i="4"/>
  <c r="F19" i="4"/>
  <c r="F12" i="4"/>
  <c r="F11" i="4"/>
  <c r="F18" i="4"/>
  <c r="F17" i="4"/>
  <c r="I15" i="4"/>
  <c r="I14" i="4"/>
  <c r="I13" i="4"/>
  <c r="I12" i="4"/>
  <c r="I19" i="4"/>
  <c r="I11" i="4"/>
  <c r="I18" i="4"/>
  <c r="I17" i="4"/>
  <c r="I16" i="4"/>
  <c r="C16" i="10"/>
  <c r="C18" i="10"/>
  <c r="C15" i="10"/>
  <c r="C17" i="10"/>
  <c r="C14" i="10"/>
  <c r="C13" i="10"/>
  <c r="C20" i="10"/>
  <c r="C12" i="10"/>
  <c r="C19" i="10"/>
  <c r="C11" i="10"/>
  <c r="F13" i="10"/>
  <c r="F20" i="10"/>
  <c r="F12" i="10"/>
  <c r="F15" i="10"/>
  <c r="F19" i="10"/>
  <c r="F11" i="10"/>
  <c r="F18" i="10"/>
  <c r="F14" i="10"/>
  <c r="F17" i="10"/>
  <c r="F16" i="10"/>
  <c r="C14" i="5"/>
  <c r="M21" i="10"/>
  <c r="N13" i="10" s="1"/>
  <c r="M17" i="5"/>
  <c r="N11" i="5" s="1"/>
  <c r="F12" i="5"/>
  <c r="F15" i="5"/>
  <c r="F11" i="5"/>
  <c r="F14" i="5"/>
  <c r="F13" i="5"/>
  <c r="F16" i="5"/>
  <c r="C12" i="5"/>
  <c r="C15" i="5"/>
  <c r="C11" i="5"/>
  <c r="C13" i="5"/>
  <c r="C16" i="5"/>
  <c r="C25" i="4" l="1"/>
  <c r="I25" i="4"/>
  <c r="F25" i="4"/>
  <c r="N16" i="4"/>
  <c r="N21" i="4"/>
  <c r="N22" i="4"/>
  <c r="N23" i="4"/>
  <c r="N20" i="4"/>
  <c r="N17" i="4"/>
  <c r="N18" i="4"/>
  <c r="N13" i="4"/>
  <c r="N11" i="4"/>
  <c r="N14" i="4"/>
  <c r="N19" i="4"/>
  <c r="N15" i="4"/>
  <c r="N12" i="4"/>
  <c r="N15" i="10"/>
  <c r="N14" i="10"/>
  <c r="N11" i="10"/>
  <c r="N19" i="10"/>
  <c r="N17" i="10"/>
  <c r="N12" i="10"/>
  <c r="N18" i="10"/>
  <c r="N16" i="10"/>
  <c r="N20" i="10"/>
  <c r="F21" i="10"/>
  <c r="C21" i="10"/>
  <c r="C17" i="5"/>
  <c r="N12" i="5"/>
  <c r="N13" i="5"/>
  <c r="N15" i="5"/>
  <c r="N16" i="5"/>
  <c r="N14" i="5"/>
  <c r="F17" i="5"/>
  <c r="N25" i="4" l="1"/>
  <c r="N21" i="10"/>
  <c r="N17" i="5"/>
</calcChain>
</file>

<file path=xl/sharedStrings.xml><?xml version="1.0" encoding="utf-8"?>
<sst xmlns="http://schemas.openxmlformats.org/spreadsheetml/2006/main" count="113" uniqueCount="54">
  <si>
    <t>TOTAL</t>
  </si>
  <si>
    <t>%</t>
  </si>
  <si>
    <t>Table 2</t>
  </si>
  <si>
    <t>Table 1</t>
  </si>
  <si>
    <t>HOTEL ROOM OCCUPANCY TAX</t>
  </si>
  <si>
    <t>DISTRIBUTION BY BOROUGH</t>
  </si>
  <si>
    <t>Borough</t>
  </si>
  <si>
    <t>Bronx</t>
  </si>
  <si>
    <t>Brooklyn</t>
  </si>
  <si>
    <t>Manhattan</t>
  </si>
  <si>
    <t>Queens</t>
  </si>
  <si>
    <t>Table 3</t>
  </si>
  <si>
    <t>$100 - $150</t>
  </si>
  <si>
    <t>$150 - $200</t>
  </si>
  <si>
    <t>$200 - $250</t>
  </si>
  <si>
    <t>$250 - $300</t>
  </si>
  <si>
    <t>$300 - $350</t>
  </si>
  <si>
    <t>Number of Hotels</t>
  </si>
  <si>
    <t>Total</t>
  </si>
  <si>
    <t>(NUMBER OF ROOMS RENTED AND DOLLARS IN THOUSANDS)</t>
  </si>
  <si>
    <t>Number of Rooms Rented</t>
  </si>
  <si>
    <t>Daily Room Tax</t>
  </si>
  <si>
    <t>Remarketers</t>
  </si>
  <si>
    <t>$10K - $25K</t>
  </si>
  <si>
    <t>$25K - $50K</t>
  </si>
  <si>
    <t>$50K - $100K</t>
  </si>
  <si>
    <t>$100K - $200K</t>
  </si>
  <si>
    <t>$200K - $300K</t>
  </si>
  <si>
    <t>$300K - $400K</t>
  </si>
  <si>
    <t>Average Daily Room Rent</t>
  </si>
  <si>
    <t>$500 - $700</t>
  </si>
  <si>
    <t>More than $700</t>
  </si>
  <si>
    <t>DISTRIBUTION BY LIABILITY RANGE</t>
  </si>
  <si>
    <t>Liability Per Taxpayer</t>
  </si>
  <si>
    <t>Liability</t>
  </si>
  <si>
    <t>DISTRIBUTION BY AVERAGE DAILY ROOM RENT</t>
  </si>
  <si>
    <t>% of Total</t>
  </si>
  <si>
    <t xml:space="preserve">% of Total </t>
  </si>
  <si>
    <t>Under $10K</t>
  </si>
  <si>
    <t>Staten Island/Other</t>
  </si>
  <si>
    <t>$350 - $500</t>
  </si>
  <si>
    <t>Total Rent</t>
  </si>
  <si>
    <t>$400K - $500K</t>
  </si>
  <si>
    <t>$500K - $1M</t>
  </si>
  <si>
    <t>$1M - $1.5M</t>
  </si>
  <si>
    <t>$1.5M - $2M</t>
  </si>
  <si>
    <t>$2M - $2.5M</t>
  </si>
  <si>
    <t>$2.5M or More</t>
  </si>
  <si>
    <t>Additional 5.875% Tax Due</t>
  </si>
  <si>
    <t>TAX YEAR 2025</t>
  </si>
  <si>
    <t>Under $100 or Unavailable</t>
  </si>
  <si>
    <t>Table 3. Distribution by Average Daily Room Rent</t>
  </si>
  <si>
    <t>Table 2. Distribution by Borough</t>
  </si>
  <si>
    <t>Table 1. Distribution by Liability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</si>
</sst>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0.0%"/>
    <numFmt numFmtId="165" formatCode="0.0"/>
    <numFmt numFmtId="166" formatCode="&quot;$&quot;#,##0,"/>
    <numFmt numFmtId="167" formatCode="#,##0,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8" applyNumberFormat="0" applyAlignment="0" applyProtection="0"/>
    <xf numFmtId="0" fontId="17" fillId="6" borderId="19" applyNumberFormat="0" applyAlignment="0" applyProtection="0"/>
    <xf numFmtId="0" fontId="18" fillId="6" borderId="18" applyNumberFormat="0" applyAlignment="0" applyProtection="0"/>
    <xf numFmtId="0" fontId="19" fillId="0" borderId="20" applyNumberFormat="0" applyFill="0" applyAlignment="0" applyProtection="0"/>
    <xf numFmtId="0" fontId="20" fillId="7" borderId="21" applyNumberFormat="0" applyAlignment="0" applyProtection="0"/>
    <xf numFmtId="0" fontId="21" fillId="0" borderId="0" applyNumberFormat="0" applyFill="0" applyBorder="0" applyAlignment="0" applyProtection="0"/>
    <xf numFmtId="0" fontId="1" fillId="8" borderId="22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2" xfId="0" applyFont="1" applyBorder="1"/>
    <xf numFmtId="8" fontId="2" fillId="0" borderId="0" xfId="0" applyNumberFormat="1" applyFont="1"/>
    <xf numFmtId="0" fontId="7" fillId="0" borderId="0" xfId="0" applyFont="1"/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right" vertical="top"/>
    </xf>
    <xf numFmtId="0" fontId="3" fillId="0" borderId="6" xfId="0" applyFont="1" applyBorder="1" applyAlignment="1">
      <alignment horizontal="right"/>
    </xf>
    <xf numFmtId="0" fontId="6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166" fontId="2" fillId="0" borderId="0" xfId="0" applyNumberFormat="1" applyFont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27" fillId="0" borderId="5" xfId="0" applyFont="1" applyBorder="1" applyAlignment="1">
      <alignment horizontal="right" wrapText="1"/>
    </xf>
    <xf numFmtId="0" fontId="27" fillId="0" borderId="5" xfId="0" applyFont="1" applyBorder="1" applyAlignment="1">
      <alignment horizontal="right"/>
    </xf>
    <xf numFmtId="0" fontId="27" fillId="0" borderId="13" xfId="0" applyFont="1" applyBorder="1" applyAlignment="1">
      <alignment horizontal="right" wrapText="1"/>
    </xf>
    <xf numFmtId="0" fontId="3" fillId="0" borderId="1" xfId="0" applyFont="1" applyBorder="1"/>
    <xf numFmtId="165" fontId="5" fillId="0" borderId="9" xfId="1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4" xfId="0" applyFont="1" applyBorder="1" applyAlignment="1">
      <alignment horizontal="left" wrapText="1"/>
    </xf>
    <xf numFmtId="0" fontId="27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3" fontId="6" fillId="0" borderId="13" xfId="0" applyNumberFormat="1" applyFont="1" applyBorder="1" applyAlignment="1">
      <alignment horizontal="right"/>
    </xf>
    <xf numFmtId="165" fontId="6" fillId="0" borderId="5" xfId="1" applyNumberFormat="1" applyFont="1" applyFill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7" fontId="6" fillId="0" borderId="13" xfId="0" applyNumberFormat="1" applyFont="1" applyBorder="1"/>
    <xf numFmtId="166" fontId="6" fillId="0" borderId="13" xfId="0" applyNumberFormat="1" applyFont="1" applyBorder="1"/>
    <xf numFmtId="166" fontId="6" fillId="0" borderId="5" xfId="0" applyNumberFormat="1" applyFont="1" applyBorder="1"/>
    <xf numFmtId="165" fontId="6" fillId="0" borderId="6" xfId="1" applyNumberFormat="1" applyFont="1" applyFill="1" applyBorder="1" applyAlignment="1">
      <alignment horizontal="right"/>
    </xf>
    <xf numFmtId="0" fontId="6" fillId="0" borderId="10" xfId="0" applyFont="1" applyBorder="1" applyAlignment="1">
      <alignment horizontal="left"/>
    </xf>
    <xf numFmtId="0" fontId="5" fillId="0" borderId="0" xfId="0" applyFont="1"/>
    <xf numFmtId="165" fontId="5" fillId="0" borderId="0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7" fontId="5" fillId="0" borderId="11" xfId="0" applyNumberFormat="1" applyFont="1" applyBorder="1"/>
    <xf numFmtId="166" fontId="5" fillId="0" borderId="11" xfId="0" applyNumberFormat="1" applyFont="1" applyBorder="1"/>
    <xf numFmtId="166" fontId="5" fillId="0" borderId="0" xfId="0" applyNumberFormat="1" applyFont="1"/>
    <xf numFmtId="167" fontId="5" fillId="0" borderId="0" xfId="0" applyNumberFormat="1" applyFont="1"/>
    <xf numFmtId="3" fontId="5" fillId="0" borderId="11" xfId="0" applyNumberFormat="1" applyFont="1" applyBorder="1"/>
    <xf numFmtId="165" fontId="5" fillId="0" borderId="0" xfId="1" applyNumberFormat="1" applyFont="1" applyBorder="1" applyAlignment="1"/>
    <xf numFmtId="165" fontId="5" fillId="0" borderId="12" xfId="1" applyNumberFormat="1" applyFont="1" applyBorder="1" applyAlignment="1"/>
    <xf numFmtId="3" fontId="6" fillId="0" borderId="13" xfId="0" applyNumberFormat="1" applyFont="1" applyBorder="1"/>
    <xf numFmtId="165" fontId="6" fillId="0" borderId="5" xfId="0" applyNumberFormat="1" applyFont="1" applyBorder="1"/>
    <xf numFmtId="165" fontId="6" fillId="0" borderId="6" xfId="0" applyNumberFormat="1" applyFont="1" applyBorder="1"/>
    <xf numFmtId="165" fontId="5" fillId="0" borderId="0" xfId="1" applyNumberFormat="1" applyFont="1" applyFill="1" applyBorder="1" applyAlignment="1"/>
    <xf numFmtId="165" fontId="5" fillId="0" borderId="12" xfId="1" applyNumberFormat="1" applyFont="1" applyFill="1" applyBorder="1" applyAlignment="1"/>
    <xf numFmtId="0" fontId="3" fillId="0" borderId="0" xfId="0" applyFont="1"/>
    <xf numFmtId="165" fontId="27" fillId="0" borderId="5" xfId="0" applyNumberFormat="1" applyFont="1" applyBorder="1"/>
    <xf numFmtId="0" fontId="27" fillId="0" borderId="6" xfId="0" applyFont="1" applyBorder="1"/>
    <xf numFmtId="0" fontId="3" fillId="0" borderId="12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" fillId="0" borderId="12" xfId="0" applyFont="1" applyBorder="1"/>
    <xf numFmtId="0" fontId="6" fillId="0" borderId="10" xfId="0" applyFont="1" applyBorder="1" applyAlignment="1">
      <alignment horizontal="left" wrapText="1"/>
    </xf>
    <xf numFmtId="165" fontId="5" fillId="0" borderId="12" xfId="1" applyNumberFormat="1" applyFont="1" applyBorder="1" applyAlignment="1">
      <alignment horizontal="left"/>
    </xf>
    <xf numFmtId="165" fontId="5" fillId="0" borderId="0" xfId="1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5" fontId="6" fillId="0" borderId="5" xfId="0" applyNumberFormat="1" applyFont="1" applyBorder="1" applyAlignment="1">
      <alignment horizontal="left"/>
    </xf>
    <xf numFmtId="165" fontId="6" fillId="0" borderId="6" xfId="1" applyNumberFormat="1" applyFont="1" applyFill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5" fontId="5" fillId="0" borderId="9" xfId="1" applyNumberFormat="1" applyFont="1" applyBorder="1" applyAlignment="1">
      <alignment horizontal="left" vertical="center"/>
    </xf>
    <xf numFmtId="0" fontId="27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5" fontId="5" fillId="0" borderId="0" xfId="1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7" fillId="0" borderId="7" xfId="0" applyFont="1" applyBorder="1" applyAlignment="1">
      <alignment horizontal="right" wrapText="1"/>
    </xf>
    <xf numFmtId="0" fontId="27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center"/>
    </xf>
    <xf numFmtId="0" fontId="6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44" quotePrefix="1" applyFont="1"/>
    <xf numFmtId="0" fontId="29" fillId="0" borderId="0" xfId="44" applyFont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Followed Hyperlink" xfId="43" builtinId="9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4" builtinId="8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99CC00"/>
      <color rgb="FFCC0000"/>
      <color rgb="FF003399"/>
      <color rgb="FF009900"/>
      <color rgb="FF3366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E94A-6DB8-473D-ADEF-031EF76FDCCA}">
  <dimension ref="A1:O7"/>
  <sheetViews>
    <sheetView showGridLines="0" tabSelected="1" workbookViewId="0"/>
  </sheetViews>
  <sheetFormatPr defaultRowHeight="15" x14ac:dyDescent="0.25"/>
  <sheetData>
    <row r="1" spans="1:15" ht="18" x14ac:dyDescent="0.25">
      <c r="A1" s="92" t="s">
        <v>4</v>
      </c>
      <c r="B1" s="93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8" x14ac:dyDescent="0.25">
      <c r="A2" s="92" t="s">
        <v>49</v>
      </c>
      <c r="B2" s="93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x14ac:dyDescent="0.25">
      <c r="A3" s="94"/>
      <c r="B3" s="94"/>
    </row>
    <row r="4" spans="1:15" ht="15.75" x14ac:dyDescent="0.25">
      <c r="A4" s="95" t="s">
        <v>53</v>
      </c>
      <c r="B4" s="54"/>
    </row>
    <row r="5" spans="1:15" ht="15.75" x14ac:dyDescent="0.25">
      <c r="A5" s="96" t="s">
        <v>52</v>
      </c>
      <c r="B5" s="54"/>
    </row>
    <row r="6" spans="1:15" ht="15.75" x14ac:dyDescent="0.25">
      <c r="A6" s="95" t="s">
        <v>51</v>
      </c>
      <c r="B6" s="54"/>
    </row>
    <row r="7" spans="1:15" x14ac:dyDescent="0.25">
      <c r="B7" s="1"/>
    </row>
  </sheetData>
  <hyperlinks>
    <hyperlink ref="A4" location="'1. by Liability Range'!A1" display="Table 1. Distribution by Liability Range" xr:uid="{01E59F7D-80C9-4246-B11F-9CD203427626}"/>
    <hyperlink ref="A5" location="'2. by Borough'!A1" display="Table 2. Distribution by Borough" xr:uid="{27EF9E49-A02E-4239-B142-381D132F9505}"/>
    <hyperlink ref="A6" location="'3. by Room Rent'!A1" display="Table 3. Distribution by Average Daily Room Rent" xr:uid="{4C866145-2C18-4C5B-A465-940A2631CB48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showGridLines="0" zoomScaleNormal="100" workbookViewId="0">
      <selection sqref="A1:O1"/>
    </sheetView>
  </sheetViews>
  <sheetFormatPr defaultColWidth="9.140625" defaultRowHeight="14.25" x14ac:dyDescent="0.2"/>
  <cols>
    <col min="1" max="1" width="19.5703125" style="1" customWidth="1"/>
    <col min="2" max="2" width="11" style="12" customWidth="1"/>
    <col min="3" max="3" width="8.85546875" style="12" customWidth="1"/>
    <col min="4" max="4" width="2.7109375" style="12" customWidth="1"/>
    <col min="5" max="5" width="11.85546875" style="12" customWidth="1"/>
    <col min="6" max="6" width="8.85546875" style="12" customWidth="1"/>
    <col min="7" max="7" width="2.7109375" style="12" customWidth="1"/>
    <col min="8" max="8" width="14.28515625" style="12" customWidth="1"/>
    <col min="9" max="9" width="8.85546875" style="12" customWidth="1"/>
    <col min="10" max="10" width="2.7109375" style="12" customWidth="1"/>
    <col min="11" max="11" width="10.85546875" style="12" customWidth="1"/>
    <col min="12" max="12" width="12.140625" style="12" customWidth="1"/>
    <col min="13" max="13" width="10.85546875" style="12" bestFit="1" customWidth="1"/>
    <col min="14" max="14" width="8.85546875" style="12" customWidth="1"/>
    <col min="15" max="15" width="2.7109375" style="1" customWidth="1"/>
    <col min="16" max="16384" width="9.140625" style="1"/>
  </cols>
  <sheetData>
    <row r="1" spans="1:15" ht="18" x14ac:dyDescent="0.25">
      <c r="A1" s="91" t="s">
        <v>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18" x14ac:dyDescent="0.25">
      <c r="A2" s="91" t="s">
        <v>49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8" x14ac:dyDescent="0.25">
      <c r="A4" s="91" t="s">
        <v>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8" x14ac:dyDescent="0.25">
      <c r="A5" s="91" t="s">
        <v>32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ht="15" x14ac:dyDescent="0.2">
      <c r="A6" s="80" t="s">
        <v>19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ht="18" customHeight="1" x14ac:dyDescent="0.25">
      <c r="A8" s="86" t="s">
        <v>33</v>
      </c>
      <c r="B8" s="81" t="s">
        <v>17</v>
      </c>
      <c r="C8" s="15"/>
      <c r="D8" s="16"/>
      <c r="E8" s="84" t="s">
        <v>20</v>
      </c>
      <c r="F8" s="15"/>
      <c r="G8" s="16"/>
      <c r="H8" s="16"/>
      <c r="I8" s="16"/>
      <c r="J8" s="16"/>
      <c r="K8" s="88" t="s">
        <v>34</v>
      </c>
      <c r="L8" s="89"/>
      <c r="M8" s="89"/>
      <c r="N8" s="89"/>
      <c r="O8" s="90"/>
    </row>
    <row r="9" spans="1:15" ht="49.5" customHeight="1" x14ac:dyDescent="0.25">
      <c r="A9" s="87"/>
      <c r="B9" s="82"/>
      <c r="C9" s="17" t="s">
        <v>37</v>
      </c>
      <c r="D9" s="18"/>
      <c r="E9" s="85"/>
      <c r="F9" s="17" t="s">
        <v>37</v>
      </c>
      <c r="G9" s="18"/>
      <c r="H9" s="17" t="s">
        <v>41</v>
      </c>
      <c r="I9" s="17" t="s">
        <v>37</v>
      </c>
      <c r="J9" s="18"/>
      <c r="K9" s="19" t="s">
        <v>21</v>
      </c>
      <c r="L9" s="17" t="s">
        <v>48</v>
      </c>
      <c r="M9" s="18" t="s">
        <v>18</v>
      </c>
      <c r="N9" s="17" t="s">
        <v>37</v>
      </c>
      <c r="O9" s="8"/>
    </row>
    <row r="10" spans="1:15" ht="15.75" x14ac:dyDescent="0.2">
      <c r="A10" s="9"/>
      <c r="B10" s="10"/>
      <c r="C10" s="11"/>
      <c r="D10" s="11"/>
      <c r="E10" s="10"/>
      <c r="F10" s="11"/>
      <c r="G10" s="11"/>
      <c r="H10" s="11"/>
      <c r="I10" s="11"/>
      <c r="J10" s="11"/>
      <c r="K10" s="10"/>
      <c r="L10" s="11"/>
      <c r="M10" s="11"/>
      <c r="N10" s="11"/>
      <c r="O10" s="3"/>
    </row>
    <row r="11" spans="1:15" ht="22.5" customHeight="1" x14ac:dyDescent="0.25">
      <c r="A11" s="38" t="s">
        <v>38</v>
      </c>
      <c r="B11" s="39">
        <v>82</v>
      </c>
      <c r="C11" s="40">
        <f t="shared" ref="C11:C19" si="0">(B11/B$25)*100</f>
        <v>9.3821510297482842</v>
      </c>
      <c r="D11" s="41" t="s">
        <v>1</v>
      </c>
      <c r="E11" s="42">
        <v>26229</v>
      </c>
      <c r="F11" s="40">
        <f t="shared" ref="F11:F19" si="1">(E11/E$25)*100</f>
        <v>6.6318111208410593E-2</v>
      </c>
      <c r="G11" s="41" t="s">
        <v>1</v>
      </c>
      <c r="H11" s="44">
        <v>3558523</v>
      </c>
      <c r="I11" s="40">
        <f t="shared" ref="I11:I19" si="2">(H11/H$25)*100</f>
        <v>2.8359526830193982E-2</v>
      </c>
      <c r="J11" s="3" t="s">
        <v>1</v>
      </c>
      <c r="K11" s="43">
        <v>49444.95</v>
      </c>
      <c r="L11" s="44">
        <v>209063.26</v>
      </c>
      <c r="M11" s="44">
        <f>K11+L11</f>
        <v>258508.21000000002</v>
      </c>
      <c r="N11" s="40">
        <f t="shared" ref="N11:N19" si="3">(M11/M$25)*100</f>
        <v>3.1657507028290434E-2</v>
      </c>
      <c r="O11" s="3" t="s">
        <v>1</v>
      </c>
    </row>
    <row r="12" spans="1:15" ht="22.5" customHeight="1" x14ac:dyDescent="0.25">
      <c r="A12" s="38" t="s">
        <v>23</v>
      </c>
      <c r="B12" s="39">
        <v>36</v>
      </c>
      <c r="C12" s="40">
        <f t="shared" si="0"/>
        <v>4.1189931350114417</v>
      </c>
      <c r="D12" s="41"/>
      <c r="E12" s="42">
        <v>64491</v>
      </c>
      <c r="F12" s="40">
        <f t="shared" si="1"/>
        <v>0.16306078424421852</v>
      </c>
      <c r="G12" s="41"/>
      <c r="H12" s="45">
        <v>8847400</v>
      </c>
      <c r="I12" s="40">
        <f t="shared" si="2"/>
        <v>7.0509050433974499E-2</v>
      </c>
      <c r="J12" s="59"/>
      <c r="K12" s="42">
        <v>128981.06</v>
      </c>
      <c r="L12" s="45">
        <v>519784.82</v>
      </c>
      <c r="M12" s="45">
        <f t="shared" ref="M12:M19" si="4">K12+L12</f>
        <v>648765.88</v>
      </c>
      <c r="N12" s="40">
        <f t="shared" si="3"/>
        <v>7.9449354454990129E-2</v>
      </c>
      <c r="O12" s="3"/>
    </row>
    <row r="13" spans="1:15" ht="22.5" customHeight="1" x14ac:dyDescent="0.25">
      <c r="A13" s="38" t="s">
        <v>24</v>
      </c>
      <c r="B13" s="39">
        <v>38</v>
      </c>
      <c r="C13" s="40">
        <f t="shared" si="0"/>
        <v>4.3478260869565215</v>
      </c>
      <c r="D13" s="41"/>
      <c r="E13" s="42">
        <v>133062</v>
      </c>
      <c r="F13" s="40">
        <f t="shared" si="1"/>
        <v>0.33643755055905794</v>
      </c>
      <c r="G13" s="41"/>
      <c r="H13" s="45">
        <v>20126419</v>
      </c>
      <c r="I13" s="40">
        <f t="shared" si="2"/>
        <v>0.16039680497392483</v>
      </c>
      <c r="J13" s="59"/>
      <c r="K13" s="42">
        <v>266124</v>
      </c>
      <c r="L13" s="45">
        <v>1182427.1399999999</v>
      </c>
      <c r="M13" s="45">
        <f t="shared" si="4"/>
        <v>1448551.14</v>
      </c>
      <c r="N13" s="40">
        <f t="shared" si="3"/>
        <v>0.17739288781345902</v>
      </c>
      <c r="O13" s="3"/>
    </row>
    <row r="14" spans="1:15" ht="22.5" customHeight="1" x14ac:dyDescent="0.25">
      <c r="A14" s="38" t="s">
        <v>25</v>
      </c>
      <c r="B14" s="39">
        <v>70</v>
      </c>
      <c r="C14" s="40">
        <f t="shared" si="0"/>
        <v>8.0091533180778036</v>
      </c>
      <c r="D14" s="41"/>
      <c r="E14" s="42">
        <v>545739</v>
      </c>
      <c r="F14" s="40">
        <f t="shared" si="1"/>
        <v>1.3798612105976893</v>
      </c>
      <c r="G14" s="41"/>
      <c r="H14" s="45">
        <v>72180523</v>
      </c>
      <c r="I14" s="40">
        <f t="shared" si="2"/>
        <v>0.57524019899152923</v>
      </c>
      <c r="J14" s="59"/>
      <c r="K14" s="42">
        <v>1089835</v>
      </c>
      <c r="L14" s="45">
        <v>4240605.88</v>
      </c>
      <c r="M14" s="45">
        <f t="shared" si="4"/>
        <v>5330440.88</v>
      </c>
      <c r="N14" s="40">
        <f t="shared" si="3"/>
        <v>0.65277798961389499</v>
      </c>
      <c r="O14" s="3"/>
    </row>
    <row r="15" spans="1:15" ht="22.5" customHeight="1" x14ac:dyDescent="0.25">
      <c r="A15" s="38" t="s">
        <v>26</v>
      </c>
      <c r="B15" s="39">
        <v>109</v>
      </c>
      <c r="C15" s="40">
        <f t="shared" si="0"/>
        <v>12.471395881006865</v>
      </c>
      <c r="D15" s="41"/>
      <c r="E15" s="42">
        <v>1314353</v>
      </c>
      <c r="F15" s="40">
        <f t="shared" si="1"/>
        <v>3.3232455839379353</v>
      </c>
      <c r="G15" s="41"/>
      <c r="H15" s="45">
        <v>213689532</v>
      </c>
      <c r="I15" s="40">
        <f t="shared" si="2"/>
        <v>1.7029913860569668</v>
      </c>
      <c r="J15" s="59"/>
      <c r="K15" s="42">
        <v>2628537.79</v>
      </c>
      <c r="L15" s="45">
        <v>12554260.130000001</v>
      </c>
      <c r="M15" s="45">
        <f t="shared" si="4"/>
        <v>15182797.920000002</v>
      </c>
      <c r="N15" s="40">
        <f t="shared" si="3"/>
        <v>1.859320181210157</v>
      </c>
      <c r="O15" s="3"/>
    </row>
    <row r="16" spans="1:15" ht="22.5" customHeight="1" x14ac:dyDescent="0.25">
      <c r="A16" s="38" t="s">
        <v>27</v>
      </c>
      <c r="B16" s="39">
        <v>63</v>
      </c>
      <c r="C16" s="40">
        <f t="shared" si="0"/>
        <v>7.2082379862700234</v>
      </c>
      <c r="D16" s="41"/>
      <c r="E16" s="42">
        <v>1203543</v>
      </c>
      <c r="F16" s="40">
        <f t="shared" si="1"/>
        <v>3.0430705904954105</v>
      </c>
      <c r="G16" s="41"/>
      <c r="H16" s="45">
        <v>227599533</v>
      </c>
      <c r="I16" s="40">
        <f t="shared" si="2"/>
        <v>1.8138466612842241</v>
      </c>
      <c r="J16" s="59"/>
      <c r="K16" s="42">
        <v>2399089.2200000002</v>
      </c>
      <c r="L16" s="45">
        <v>13371472.550000001</v>
      </c>
      <c r="M16" s="45">
        <f t="shared" si="4"/>
        <v>15770561.770000001</v>
      </c>
      <c r="N16" s="40">
        <f t="shared" si="3"/>
        <v>1.9312990874597886</v>
      </c>
      <c r="O16" s="3"/>
    </row>
    <row r="17" spans="1:15" ht="22.5" customHeight="1" x14ac:dyDescent="0.25">
      <c r="A17" s="38" t="s">
        <v>28</v>
      </c>
      <c r="B17" s="39">
        <v>42</v>
      </c>
      <c r="C17" s="40">
        <f t="shared" si="0"/>
        <v>4.805491990846682</v>
      </c>
      <c r="D17" s="41"/>
      <c r="E17" s="42">
        <v>898962</v>
      </c>
      <c r="F17" s="40">
        <f t="shared" si="1"/>
        <v>2.2729597730807583</v>
      </c>
      <c r="G17" s="41"/>
      <c r="H17" s="45">
        <v>218344034</v>
      </c>
      <c r="I17" s="40">
        <f t="shared" si="2"/>
        <v>1.7400852798860051</v>
      </c>
      <c r="J17" s="59"/>
      <c r="K17" s="42">
        <v>1797924</v>
      </c>
      <c r="L17" s="45">
        <v>12827712.01</v>
      </c>
      <c r="M17" s="45">
        <f t="shared" si="4"/>
        <v>14625636.01</v>
      </c>
      <c r="N17" s="40">
        <f t="shared" si="3"/>
        <v>1.7910888585696856</v>
      </c>
      <c r="O17" s="3"/>
    </row>
    <row r="18" spans="1:15" ht="22.5" customHeight="1" x14ac:dyDescent="0.25">
      <c r="A18" s="38" t="s">
        <v>42</v>
      </c>
      <c r="B18" s="39">
        <v>29</v>
      </c>
      <c r="C18" s="40">
        <f t="shared" si="0"/>
        <v>3.3180778032036611</v>
      </c>
      <c r="D18" s="41"/>
      <c r="E18" s="42">
        <v>732378</v>
      </c>
      <c r="F18" s="40">
        <f t="shared" si="1"/>
        <v>1.8517642933620551</v>
      </c>
      <c r="G18" s="41"/>
      <c r="H18" s="45">
        <v>193190825</v>
      </c>
      <c r="I18" s="40">
        <f t="shared" si="2"/>
        <v>1.5396276446533603</v>
      </c>
      <c r="J18" s="59"/>
      <c r="K18" s="42">
        <v>1464755.9</v>
      </c>
      <c r="L18" s="45">
        <v>11349961.029999999</v>
      </c>
      <c r="M18" s="45">
        <f t="shared" si="4"/>
        <v>12814716.93</v>
      </c>
      <c r="N18" s="40">
        <f t="shared" si="3"/>
        <v>1.5693195634948203</v>
      </c>
      <c r="O18" s="3"/>
    </row>
    <row r="19" spans="1:15" ht="22.5" customHeight="1" x14ac:dyDescent="0.25">
      <c r="A19" s="38" t="s">
        <v>43</v>
      </c>
      <c r="B19" s="46">
        <v>148</v>
      </c>
      <c r="C19" s="40">
        <f t="shared" si="0"/>
        <v>16.933638443935926</v>
      </c>
      <c r="D19" s="41"/>
      <c r="E19" s="42">
        <v>5900448</v>
      </c>
      <c r="F19" s="40">
        <f t="shared" si="1"/>
        <v>14.918851906036979</v>
      </c>
      <c r="G19" s="41"/>
      <c r="H19" s="45">
        <v>1616894741</v>
      </c>
      <c r="I19" s="40">
        <f t="shared" si="2"/>
        <v>12.885787105770863</v>
      </c>
      <c r="J19" s="59"/>
      <c r="K19" s="42">
        <v>11793071.310000001</v>
      </c>
      <c r="L19" s="45">
        <v>94992566.090000004</v>
      </c>
      <c r="M19" s="45">
        <f t="shared" si="4"/>
        <v>106785637.40000001</v>
      </c>
      <c r="N19" s="40">
        <f t="shared" si="3"/>
        <v>13.0772135496624</v>
      </c>
      <c r="O19" s="3"/>
    </row>
    <row r="20" spans="1:15" ht="22.5" customHeight="1" x14ac:dyDescent="0.25">
      <c r="A20" s="38" t="s">
        <v>44</v>
      </c>
      <c r="B20" s="46">
        <v>83</v>
      </c>
      <c r="C20" s="40">
        <f t="shared" ref="C20:C24" si="5">(B20/B$25)*100</f>
        <v>9.4965675057208241</v>
      </c>
      <c r="D20" s="41"/>
      <c r="E20" s="42">
        <v>4983585</v>
      </c>
      <c r="F20" s="40">
        <f t="shared" ref="F20:F24" si="6">(E20/E$25)*100</f>
        <v>12.600630761621371</v>
      </c>
      <c r="G20" s="41"/>
      <c r="H20" s="45">
        <v>1590018496</v>
      </c>
      <c r="I20" s="40">
        <f t="shared" ref="I20:I24" si="7">(H20/H$25)*100</f>
        <v>12.671597794314293</v>
      </c>
      <c r="J20" s="59"/>
      <c r="K20" s="42">
        <v>9967170.3699999992</v>
      </c>
      <c r="L20" s="45">
        <v>93413586.599999994</v>
      </c>
      <c r="M20" s="45">
        <f t="shared" ref="M20:M24" si="8">K20+L20</f>
        <v>103380756.97</v>
      </c>
      <c r="N20" s="40">
        <f t="shared" ref="N20:N24" si="9">(M20/M$25)*100</f>
        <v>12.660244099666157</v>
      </c>
      <c r="O20" s="3"/>
    </row>
    <row r="21" spans="1:15" ht="22.5" customHeight="1" x14ac:dyDescent="0.25">
      <c r="A21" s="38" t="s">
        <v>45</v>
      </c>
      <c r="B21" s="46">
        <v>45</v>
      </c>
      <c r="C21" s="40">
        <f t="shared" si="5"/>
        <v>5.1487414187643026</v>
      </c>
      <c r="D21" s="41"/>
      <c r="E21" s="42">
        <v>3805642</v>
      </c>
      <c r="F21" s="40">
        <f t="shared" si="6"/>
        <v>9.6222879017651497</v>
      </c>
      <c r="G21" s="41"/>
      <c r="H21" s="45">
        <v>1198016936</v>
      </c>
      <c r="I21" s="40">
        <f t="shared" si="7"/>
        <v>9.5475548252796987</v>
      </c>
      <c r="J21" s="59"/>
      <c r="K21" s="42">
        <v>7611284</v>
      </c>
      <c r="L21" s="45">
        <v>70383494.930000007</v>
      </c>
      <c r="M21" s="45">
        <f t="shared" si="8"/>
        <v>77994778.930000007</v>
      </c>
      <c r="N21" s="40">
        <f t="shared" si="9"/>
        <v>9.5514191295759368</v>
      </c>
      <c r="O21" s="3"/>
    </row>
    <row r="22" spans="1:15" ht="22.5" customHeight="1" x14ac:dyDescent="0.25">
      <c r="A22" s="38" t="s">
        <v>46</v>
      </c>
      <c r="B22" s="46">
        <v>27</v>
      </c>
      <c r="C22" s="40">
        <f t="shared" si="5"/>
        <v>3.0892448512585813</v>
      </c>
      <c r="D22" s="41"/>
      <c r="E22" s="42">
        <v>2248319</v>
      </c>
      <c r="F22" s="40">
        <f t="shared" si="6"/>
        <v>5.6847104149598735</v>
      </c>
      <c r="G22" s="41"/>
      <c r="H22" s="45">
        <v>939848008</v>
      </c>
      <c r="I22" s="40">
        <f t="shared" si="7"/>
        <v>7.4900864204560058</v>
      </c>
      <c r="J22" s="59"/>
      <c r="K22" s="42">
        <v>4496638.74</v>
      </c>
      <c r="L22" s="45">
        <v>55216070.479999997</v>
      </c>
      <c r="M22" s="45">
        <f t="shared" si="8"/>
        <v>59712709.219999999</v>
      </c>
      <c r="N22" s="40">
        <f t="shared" si="9"/>
        <v>7.3125550318514545</v>
      </c>
      <c r="O22" s="3"/>
    </row>
    <row r="23" spans="1:15" ht="22.5" customHeight="1" x14ac:dyDescent="0.25">
      <c r="A23" s="38" t="s">
        <v>47</v>
      </c>
      <c r="B23" s="46">
        <v>71</v>
      </c>
      <c r="C23" s="40">
        <f t="shared" si="5"/>
        <v>8.1235697940503435</v>
      </c>
      <c r="D23" s="41"/>
      <c r="E23" s="42">
        <v>10518021</v>
      </c>
      <c r="F23" s="40">
        <f t="shared" si="6"/>
        <v>26.594048052552445</v>
      </c>
      <c r="G23" s="41"/>
      <c r="H23" s="45">
        <v>4393130276</v>
      </c>
      <c r="I23" s="40">
        <f t="shared" si="7"/>
        <v>35.010900851493581</v>
      </c>
      <c r="J23" s="59"/>
      <c r="K23" s="42">
        <v>21036041.68</v>
      </c>
      <c r="L23" s="45">
        <v>258096403.77000001</v>
      </c>
      <c r="M23" s="45">
        <f t="shared" si="8"/>
        <v>279132445.44999999</v>
      </c>
      <c r="N23" s="40">
        <f t="shared" si="9"/>
        <v>34.183198102904619</v>
      </c>
      <c r="O23" s="3"/>
    </row>
    <row r="24" spans="1:15" ht="22.5" customHeight="1" x14ac:dyDescent="0.25">
      <c r="A24" s="38" t="s">
        <v>22</v>
      </c>
      <c r="B24" s="46">
        <v>31</v>
      </c>
      <c r="C24" s="40">
        <f t="shared" si="5"/>
        <v>3.5469107551487413</v>
      </c>
      <c r="D24" s="41"/>
      <c r="E24" s="42">
        <v>7175510</v>
      </c>
      <c r="F24" s="40">
        <f t="shared" si="6"/>
        <v>18.142753065578649</v>
      </c>
      <c r="G24" s="41"/>
      <c r="H24" s="45">
        <v>1852447465</v>
      </c>
      <c r="I24" s="40">
        <f t="shared" si="7"/>
        <v>14.763016449575378</v>
      </c>
      <c r="J24" s="59"/>
      <c r="K24" s="42">
        <v>14350294.5</v>
      </c>
      <c r="L24" s="45">
        <v>109141311.16</v>
      </c>
      <c r="M24" s="45">
        <f t="shared" si="8"/>
        <v>123491605.66</v>
      </c>
      <c r="N24" s="40">
        <f t="shared" si="9"/>
        <v>15.123064656694346</v>
      </c>
      <c r="O24" s="3"/>
    </row>
    <row r="25" spans="1:15" ht="33" customHeight="1" x14ac:dyDescent="0.25">
      <c r="A25" s="29" t="s">
        <v>0</v>
      </c>
      <c r="B25" s="31">
        <f>SUM(B11:B24)</f>
        <v>874</v>
      </c>
      <c r="C25" s="32">
        <f>SUM(C11:C24)</f>
        <v>100</v>
      </c>
      <c r="D25" s="33" t="s">
        <v>1</v>
      </c>
      <c r="E25" s="34">
        <f>SUM(E11:E24)</f>
        <v>39550282</v>
      </c>
      <c r="F25" s="32">
        <f>SUM(F11:F24)</f>
        <v>100</v>
      </c>
      <c r="G25" s="33" t="s">
        <v>1</v>
      </c>
      <c r="H25" s="36">
        <f>SUM(H11:H24)</f>
        <v>12547892711</v>
      </c>
      <c r="I25" s="32">
        <f>SUM(I11:I24)</f>
        <v>99.999999999999986</v>
      </c>
      <c r="J25" s="33" t="s">
        <v>1</v>
      </c>
      <c r="K25" s="35">
        <f>SUM(K11:K24)</f>
        <v>79079192.520000011</v>
      </c>
      <c r="L25" s="36">
        <f>SUM(L11:L24)</f>
        <v>737498719.85000002</v>
      </c>
      <c r="M25" s="36">
        <f>SUM(M11:M24)</f>
        <v>816577912.37</v>
      </c>
      <c r="N25" s="32">
        <f>SUM(N11:N24)</f>
        <v>100</v>
      </c>
      <c r="O25" s="37" t="s">
        <v>1</v>
      </c>
    </row>
  </sheetData>
  <mergeCells count="9">
    <mergeCell ref="A1:O1"/>
    <mergeCell ref="A2:O2"/>
    <mergeCell ref="A4:O4"/>
    <mergeCell ref="A5:O5"/>
    <mergeCell ref="A6:O6"/>
    <mergeCell ref="B8:B9"/>
    <mergeCell ref="E8:E9"/>
    <mergeCell ref="A8:A9"/>
    <mergeCell ref="K8:O8"/>
  </mergeCells>
  <pageMargins left="0.7" right="0.7" top="0.75" bottom="0.75" header="0.3" footer="0.3"/>
  <pageSetup scale="66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zoomScaleNormal="100" workbookViewId="0">
      <selection sqref="A1:O1"/>
    </sheetView>
  </sheetViews>
  <sheetFormatPr defaultColWidth="9.140625" defaultRowHeight="14.25" x14ac:dyDescent="0.2"/>
  <cols>
    <col min="1" max="1" width="23.140625" style="1" customWidth="1"/>
    <col min="2" max="2" width="11" style="1" bestFit="1" customWidth="1"/>
    <col min="3" max="3" width="8.85546875" style="1" customWidth="1"/>
    <col min="4" max="4" width="2.7109375" style="1" customWidth="1"/>
    <col min="5" max="5" width="11.85546875" style="1" customWidth="1"/>
    <col min="6" max="6" width="8.85546875" style="1" customWidth="1"/>
    <col min="7" max="7" width="2.5703125" style="1" customWidth="1"/>
    <col min="8" max="8" width="14.140625" style="1" customWidth="1"/>
    <col min="9" max="9" width="8.85546875" style="1" customWidth="1"/>
    <col min="10" max="10" width="2.5703125" style="1" customWidth="1"/>
    <col min="11" max="11" width="10.85546875" style="1" customWidth="1"/>
    <col min="12" max="12" width="12.140625" style="1" customWidth="1"/>
    <col min="13" max="13" width="12.28515625" style="1" customWidth="1"/>
    <col min="14" max="14" width="8.7109375" style="1" customWidth="1"/>
    <col min="15" max="15" width="2.85546875" style="1" customWidth="1"/>
    <col min="16" max="16384" width="9.140625" style="1"/>
  </cols>
  <sheetData>
    <row r="1" spans="1:15" ht="18" x14ac:dyDescent="0.25">
      <c r="A1" s="91" t="s">
        <v>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18" x14ac:dyDescent="0.25">
      <c r="A2" s="91" t="s">
        <v>49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4" spans="1:15" ht="18" x14ac:dyDescent="0.25">
      <c r="A4" s="91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18" x14ac:dyDescent="0.25">
      <c r="A5" s="91" t="s">
        <v>5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ht="15" x14ac:dyDescent="0.2">
      <c r="A6" s="80" t="s">
        <v>19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8" spans="1:15" ht="15.6" customHeight="1" x14ac:dyDescent="0.25">
      <c r="A8" s="20"/>
      <c r="B8" s="81" t="s">
        <v>17</v>
      </c>
      <c r="C8" s="21"/>
      <c r="D8" s="22"/>
      <c r="E8" s="81" t="s">
        <v>20</v>
      </c>
      <c r="F8" s="21"/>
      <c r="G8" s="21"/>
      <c r="H8" s="21"/>
      <c r="I8" s="21"/>
      <c r="J8" s="21"/>
      <c r="K8" s="77" t="s">
        <v>34</v>
      </c>
      <c r="L8" s="78"/>
      <c r="M8" s="78"/>
      <c r="N8" s="78"/>
      <c r="O8" s="83"/>
    </row>
    <row r="9" spans="1:15" ht="48.75" customHeight="1" x14ac:dyDescent="0.25">
      <c r="A9" s="29" t="s">
        <v>6</v>
      </c>
      <c r="B9" s="82"/>
      <c r="C9" s="17" t="s">
        <v>36</v>
      </c>
      <c r="D9" s="24"/>
      <c r="E9" s="82"/>
      <c r="F9" s="17" t="s">
        <v>36</v>
      </c>
      <c r="G9" s="18"/>
      <c r="H9" s="17" t="s">
        <v>41</v>
      </c>
      <c r="I9" s="17" t="s">
        <v>37</v>
      </c>
      <c r="J9" s="18"/>
      <c r="K9" s="19" t="s">
        <v>21</v>
      </c>
      <c r="L9" s="17" t="s">
        <v>48</v>
      </c>
      <c r="M9" s="18" t="s">
        <v>18</v>
      </c>
      <c r="N9" s="17" t="s">
        <v>36</v>
      </c>
      <c r="O9" s="24"/>
    </row>
    <row r="10" spans="1:15" ht="15.75" customHeight="1" x14ac:dyDescent="0.2">
      <c r="A10" s="25"/>
      <c r="B10" s="26"/>
      <c r="C10" s="27"/>
      <c r="D10" s="28"/>
      <c r="E10" s="27"/>
      <c r="F10" s="27"/>
      <c r="G10" s="27"/>
      <c r="H10" s="27"/>
      <c r="I10" s="27"/>
      <c r="J10" s="27"/>
      <c r="K10" s="26"/>
      <c r="L10" s="27"/>
      <c r="M10" s="27"/>
      <c r="N10" s="27"/>
      <c r="O10" s="3"/>
    </row>
    <row r="11" spans="1:15" ht="22.5" customHeight="1" x14ac:dyDescent="0.25">
      <c r="A11" s="38" t="s">
        <v>9</v>
      </c>
      <c r="B11" s="46">
        <v>582</v>
      </c>
      <c r="C11" s="47">
        <f t="shared" ref="C11:C16" si="0">(B11/B$17)*100</f>
        <v>66.590389016018307</v>
      </c>
      <c r="D11" s="61" t="s">
        <v>1</v>
      </c>
      <c r="E11" s="42">
        <v>27221746.07</v>
      </c>
      <c r="F11" s="47">
        <f t="shared" ref="F11:F16" si="1">(E11/E$17)*100</f>
        <v>68.828196684321668</v>
      </c>
      <c r="G11" s="62" t="s">
        <v>1</v>
      </c>
      <c r="H11" s="44">
        <v>9598755346.5</v>
      </c>
      <c r="I11" s="47">
        <f t="shared" ref="I11:I16" si="2">(H11/H$17)*100</f>
        <v>76.496951051030607</v>
      </c>
      <c r="J11" s="62" t="s">
        <v>1</v>
      </c>
      <c r="K11" s="43">
        <v>54431012.140000001</v>
      </c>
      <c r="L11" s="44">
        <v>563926876.76999998</v>
      </c>
      <c r="M11" s="44">
        <f>K11+L11</f>
        <v>618357888.90999997</v>
      </c>
      <c r="N11" s="47">
        <f t="shared" ref="N11:N16" si="3">(M11/M$17)*100</f>
        <v>75.725522273227455</v>
      </c>
      <c r="O11" s="63" t="s">
        <v>1</v>
      </c>
    </row>
    <row r="12" spans="1:15" ht="22.5" customHeight="1" x14ac:dyDescent="0.25">
      <c r="A12" s="38" t="s">
        <v>7</v>
      </c>
      <c r="B12" s="46">
        <v>38</v>
      </c>
      <c r="C12" s="47">
        <f t="shared" si="0"/>
        <v>4.3478260869565215</v>
      </c>
      <c r="D12" s="3"/>
      <c r="E12" s="42">
        <v>388268.95</v>
      </c>
      <c r="F12" s="47">
        <f t="shared" si="1"/>
        <v>0.98170968123409053</v>
      </c>
      <c r="G12" s="47"/>
      <c r="H12" s="45">
        <v>50116318.259999998</v>
      </c>
      <c r="I12" s="47">
        <f t="shared" si="2"/>
        <v>0.39940027705685732</v>
      </c>
      <c r="J12" s="47"/>
      <c r="K12" s="42">
        <v>768371.9</v>
      </c>
      <c r="L12" s="45">
        <v>2944333.74</v>
      </c>
      <c r="M12" s="45">
        <f>K12+L12</f>
        <v>3712705.64</v>
      </c>
      <c r="N12" s="47">
        <f t="shared" si="3"/>
        <v>0.45466642971329047</v>
      </c>
      <c r="O12" s="3"/>
    </row>
    <row r="13" spans="1:15" ht="22.5" customHeight="1" x14ac:dyDescent="0.25">
      <c r="A13" s="38" t="s">
        <v>8</v>
      </c>
      <c r="B13" s="46">
        <v>90</v>
      </c>
      <c r="C13" s="47">
        <f t="shared" si="0"/>
        <v>10.297482837528605</v>
      </c>
      <c r="D13" s="48"/>
      <c r="E13" s="42">
        <v>1756774</v>
      </c>
      <c r="F13" s="47">
        <f t="shared" si="1"/>
        <v>4.441874745689395</v>
      </c>
      <c r="G13" s="47"/>
      <c r="H13" s="45">
        <v>435735004.44999999</v>
      </c>
      <c r="I13" s="47">
        <f t="shared" si="2"/>
        <v>3.472575152025962</v>
      </c>
      <c r="J13" s="47"/>
      <c r="K13" s="42">
        <v>3513548</v>
      </c>
      <c r="L13" s="45">
        <v>25599431.579999998</v>
      </c>
      <c r="M13" s="45">
        <f t="shared" ref="M13" si="4">K13+L13</f>
        <v>29112979.579999998</v>
      </c>
      <c r="N13" s="47">
        <f t="shared" si="3"/>
        <v>3.5652421084356498</v>
      </c>
      <c r="O13" s="3"/>
    </row>
    <row r="14" spans="1:15" ht="22.5" customHeight="1" x14ac:dyDescent="0.25">
      <c r="A14" s="38" t="s">
        <v>10</v>
      </c>
      <c r="B14" s="46">
        <v>119</v>
      </c>
      <c r="C14" s="47">
        <f t="shared" si="0"/>
        <v>13.615560640732266</v>
      </c>
      <c r="D14" s="48"/>
      <c r="E14" s="42">
        <v>2808704.17</v>
      </c>
      <c r="F14" s="47">
        <f t="shared" si="1"/>
        <v>7.1016033484304133</v>
      </c>
      <c r="G14" s="47"/>
      <c r="H14" s="45">
        <v>569547271.46000004</v>
      </c>
      <c r="I14" s="47">
        <f t="shared" si="2"/>
        <v>4.5389874179895751</v>
      </c>
      <c r="J14" s="47"/>
      <c r="K14" s="42">
        <v>5617408.3399999999</v>
      </c>
      <c r="L14" s="45">
        <v>33460902.309999999</v>
      </c>
      <c r="M14" s="45">
        <f>K14+L14</f>
        <v>39078310.649999999</v>
      </c>
      <c r="N14" s="47">
        <f t="shared" si="3"/>
        <v>4.7856193583023598</v>
      </c>
      <c r="O14" s="3"/>
    </row>
    <row r="15" spans="1:15" ht="22.5" customHeight="1" x14ac:dyDescent="0.25">
      <c r="A15" s="38" t="s">
        <v>39</v>
      </c>
      <c r="B15" s="46">
        <v>14</v>
      </c>
      <c r="C15" s="47">
        <f t="shared" si="0"/>
        <v>1.6018306636155606</v>
      </c>
      <c r="D15" s="48"/>
      <c r="E15" s="42">
        <v>199278.83</v>
      </c>
      <c r="F15" s="47">
        <f t="shared" si="1"/>
        <v>0.50386196649513826</v>
      </c>
      <c r="G15" s="47"/>
      <c r="H15" s="45">
        <v>41291306.799999997</v>
      </c>
      <c r="I15" s="47">
        <f t="shared" si="2"/>
        <v>0.32906965133395449</v>
      </c>
      <c r="J15" s="47"/>
      <c r="K15" s="42">
        <v>398557.65</v>
      </c>
      <c r="L15" s="45">
        <v>2425864.2799999998</v>
      </c>
      <c r="M15" s="45">
        <f>K15+L15</f>
        <v>2824421.9299999997</v>
      </c>
      <c r="N15" s="47">
        <f t="shared" si="3"/>
        <v>0.34588517362691351</v>
      </c>
      <c r="O15" s="3"/>
    </row>
    <row r="16" spans="1:15" ht="22.5" customHeight="1" x14ac:dyDescent="0.25">
      <c r="A16" s="38" t="s">
        <v>22</v>
      </c>
      <c r="B16" s="46">
        <v>31</v>
      </c>
      <c r="C16" s="47">
        <f t="shared" si="0"/>
        <v>3.5469107551487413</v>
      </c>
      <c r="D16" s="48"/>
      <c r="E16" s="42">
        <v>7175510.25</v>
      </c>
      <c r="F16" s="47">
        <f t="shared" si="1"/>
        <v>18.1427535738293</v>
      </c>
      <c r="G16" s="47"/>
      <c r="H16" s="45">
        <v>1852447465.4000001</v>
      </c>
      <c r="I16" s="47">
        <f t="shared" si="2"/>
        <v>14.763016450563047</v>
      </c>
      <c r="J16" s="47"/>
      <c r="K16" s="42">
        <v>14350294.5</v>
      </c>
      <c r="L16" s="45">
        <v>109141311.16</v>
      </c>
      <c r="M16" s="45">
        <f>K16+L16</f>
        <v>123491605.66</v>
      </c>
      <c r="N16" s="47">
        <f t="shared" si="3"/>
        <v>15.123064656694348</v>
      </c>
      <c r="O16" s="3"/>
    </row>
    <row r="17" spans="1:15" ht="33" customHeight="1" x14ac:dyDescent="0.25">
      <c r="A17" s="29" t="s">
        <v>0</v>
      </c>
      <c r="B17" s="49">
        <f>SUM(B11:B16)</f>
        <v>874</v>
      </c>
      <c r="C17" s="50">
        <f>SUM(C11:C16)</f>
        <v>100</v>
      </c>
      <c r="D17" s="66" t="s">
        <v>1</v>
      </c>
      <c r="E17" s="34">
        <f>SUM(E11:E16)</f>
        <v>39550282.269999996</v>
      </c>
      <c r="F17" s="50">
        <f>SUM(F11:F16)</f>
        <v>100</v>
      </c>
      <c r="G17" s="64" t="s">
        <v>1</v>
      </c>
      <c r="H17" s="36">
        <f>SUM(H11:H16)</f>
        <v>12547892712.870001</v>
      </c>
      <c r="I17" s="50">
        <f>SUM(I11:I16)</f>
        <v>100</v>
      </c>
      <c r="J17" s="64" t="s">
        <v>1</v>
      </c>
      <c r="K17" s="35">
        <f>SUM(K11:K16)</f>
        <v>79079192.530000001</v>
      </c>
      <c r="L17" s="36">
        <f>SUM(L11:L16)</f>
        <v>737498719.83999991</v>
      </c>
      <c r="M17" s="36">
        <f>SUM(M11:M16)</f>
        <v>816577912.36999989</v>
      </c>
      <c r="N17" s="32">
        <f>SUM(N11:N16)</f>
        <v>100.00000000000001</v>
      </c>
      <c r="O17" s="65" t="s">
        <v>1</v>
      </c>
    </row>
    <row r="19" spans="1:15" x14ac:dyDescent="0.2">
      <c r="M19" s="14"/>
    </row>
    <row r="20" spans="1:15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">
      <c r="B21" s="5"/>
    </row>
    <row r="22" spans="1:15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">
      <c r="B27" s="5"/>
    </row>
    <row r="28" spans="1:15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B32" s="5"/>
    </row>
    <row r="33" spans="2:15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2:15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15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2:15" x14ac:dyDescent="0.2">
      <c r="B38" s="5"/>
    </row>
    <row r="39" spans="2:15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2:15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15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</sheetData>
  <mergeCells count="8">
    <mergeCell ref="E8:E9"/>
    <mergeCell ref="B8:B9"/>
    <mergeCell ref="K8:O8"/>
    <mergeCell ref="A1:O1"/>
    <mergeCell ref="A2:O2"/>
    <mergeCell ref="A4:O4"/>
    <mergeCell ref="A5:O5"/>
    <mergeCell ref="A6:O6"/>
  </mergeCells>
  <pageMargins left="0.7" right="0.7" top="0.75" bottom="0.75" header="0.3" footer="0.3"/>
  <pageSetup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0"/>
  <sheetViews>
    <sheetView showGridLines="0" zoomScaleNormal="100" workbookViewId="0">
      <selection sqref="A1:O1"/>
    </sheetView>
  </sheetViews>
  <sheetFormatPr defaultColWidth="9.140625" defaultRowHeight="14.25" x14ac:dyDescent="0.2"/>
  <cols>
    <col min="1" max="1" width="21.42578125" style="1" customWidth="1"/>
    <col min="2" max="2" width="11" style="1" customWidth="1"/>
    <col min="3" max="3" width="8.85546875" style="1" customWidth="1"/>
    <col min="4" max="4" width="2.5703125" style="1" customWidth="1"/>
    <col min="5" max="5" width="11.85546875" style="1" customWidth="1"/>
    <col min="6" max="6" width="8.85546875" style="1" customWidth="1"/>
    <col min="7" max="7" width="2.5703125" style="69" customWidth="1"/>
    <col min="8" max="8" width="13.85546875" style="1" customWidth="1"/>
    <col min="9" max="9" width="8.85546875" style="1" customWidth="1"/>
    <col min="10" max="10" width="2.5703125" style="1" customWidth="1"/>
    <col min="11" max="11" width="10.85546875" style="1" customWidth="1"/>
    <col min="12" max="12" width="12.140625" style="1" customWidth="1"/>
    <col min="13" max="13" width="11.7109375" style="1" customWidth="1"/>
    <col min="14" max="14" width="8.140625" style="1" customWidth="1"/>
    <col min="15" max="15" width="2.85546875" style="1" customWidth="1"/>
    <col min="16" max="16384" width="9.140625" style="1"/>
  </cols>
  <sheetData>
    <row r="1" spans="1:15" ht="15.75" customHeight="1" x14ac:dyDescent="0.2">
      <c r="A1" s="79" t="s">
        <v>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8" x14ac:dyDescent="0.2">
      <c r="A2" s="79" t="s">
        <v>49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x14ac:dyDescent="0.2">
      <c r="A3" s="2"/>
      <c r="B3" s="2"/>
      <c r="C3" s="2"/>
      <c r="D3" s="2"/>
      <c r="E3" s="2"/>
      <c r="F3" s="2"/>
      <c r="G3" s="68"/>
      <c r="H3" s="2"/>
      <c r="I3" s="2"/>
      <c r="J3" s="2"/>
      <c r="K3" s="2"/>
      <c r="L3" s="2"/>
      <c r="M3" s="2"/>
      <c r="N3" s="2"/>
      <c r="O3" s="2"/>
    </row>
    <row r="4" spans="1:15" ht="18" x14ac:dyDescent="0.2">
      <c r="A4" s="79" t="s">
        <v>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18" x14ac:dyDescent="0.2">
      <c r="A5" s="79" t="s">
        <v>35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ht="15" x14ac:dyDescent="0.2">
      <c r="A6" s="80" t="s">
        <v>19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8" spans="1:15" ht="15.6" customHeight="1" x14ac:dyDescent="0.25">
      <c r="A8" s="20"/>
      <c r="B8" s="81" t="s">
        <v>17</v>
      </c>
      <c r="C8" s="21"/>
      <c r="D8" s="22"/>
      <c r="E8" s="81" t="s">
        <v>20</v>
      </c>
      <c r="F8" s="21"/>
      <c r="G8" s="70"/>
      <c r="H8" s="21"/>
      <c r="I8" s="21"/>
      <c r="J8" s="21"/>
      <c r="K8" s="77" t="s">
        <v>34</v>
      </c>
      <c r="L8" s="78"/>
      <c r="M8" s="78"/>
      <c r="N8" s="78"/>
      <c r="O8" s="78"/>
    </row>
    <row r="9" spans="1:15" ht="48" customHeight="1" x14ac:dyDescent="0.25">
      <c r="A9" s="23" t="s">
        <v>29</v>
      </c>
      <c r="B9" s="82"/>
      <c r="C9" s="17" t="s">
        <v>36</v>
      </c>
      <c r="D9" s="24"/>
      <c r="E9" s="82"/>
      <c r="F9" s="17" t="s">
        <v>36</v>
      </c>
      <c r="G9" s="71"/>
      <c r="H9" s="17" t="s">
        <v>41</v>
      </c>
      <c r="I9" s="17" t="s">
        <v>37</v>
      </c>
      <c r="J9" s="18"/>
      <c r="K9" s="19" t="s">
        <v>21</v>
      </c>
      <c r="L9" s="17" t="s">
        <v>48</v>
      </c>
      <c r="M9" s="18" t="s">
        <v>18</v>
      </c>
      <c r="N9" s="17" t="s">
        <v>36</v>
      </c>
      <c r="O9" s="24"/>
    </row>
    <row r="10" spans="1:15" ht="15.75" customHeight="1" x14ac:dyDescent="0.2">
      <c r="A10" s="25"/>
      <c r="B10" s="26"/>
      <c r="C10" s="27"/>
      <c r="D10" s="28"/>
      <c r="E10" s="27"/>
      <c r="F10" s="27"/>
      <c r="G10" s="72"/>
      <c r="H10" s="27"/>
      <c r="I10" s="27"/>
      <c r="J10" s="27"/>
      <c r="K10" s="26"/>
      <c r="L10" s="27"/>
      <c r="M10" s="27"/>
      <c r="N10" s="27"/>
      <c r="O10" s="3"/>
    </row>
    <row r="11" spans="1:15" ht="32.25" customHeight="1" x14ac:dyDescent="0.25">
      <c r="A11" s="60" t="s">
        <v>50</v>
      </c>
      <c r="B11" s="46">
        <v>89</v>
      </c>
      <c r="C11" s="47">
        <f t="shared" ref="C11:C20" si="0">(B11/B$21)*100</f>
        <v>10.183066361556065</v>
      </c>
      <c r="D11" s="1" t="s">
        <v>1</v>
      </c>
      <c r="E11" s="42">
        <v>1135355</v>
      </c>
      <c r="F11" s="47">
        <f t="shared" ref="F11:F20" si="1">(E11/E$21)*100</f>
        <v>2.8706622117131806</v>
      </c>
      <c r="G11" s="62" t="s">
        <v>1</v>
      </c>
      <c r="H11" s="44">
        <v>88367588</v>
      </c>
      <c r="I11" s="47">
        <f t="shared" ref="I11:I20" si="2">(H11/H$21)*100</f>
        <v>0.70424245744824132</v>
      </c>
      <c r="J11" s="47" t="s">
        <v>1</v>
      </c>
      <c r="K11" s="43">
        <v>2258057</v>
      </c>
      <c r="L11" s="44">
        <v>5191596</v>
      </c>
      <c r="M11" s="44">
        <f t="shared" ref="M11:M20" si="3">(K11+L11)</f>
        <v>7449653</v>
      </c>
      <c r="N11" s="47">
        <f t="shared" ref="N11:N20" si="4">(M11/M$21)*100</f>
        <v>0.9123015541172228</v>
      </c>
      <c r="O11" s="3" t="s">
        <v>1</v>
      </c>
    </row>
    <row r="12" spans="1:15" ht="22.5" customHeight="1" x14ac:dyDescent="0.25">
      <c r="A12" s="38" t="s">
        <v>12</v>
      </c>
      <c r="B12" s="46">
        <v>91</v>
      </c>
      <c r="C12" s="47">
        <f t="shared" si="0"/>
        <v>10.411899313501143</v>
      </c>
      <c r="D12" s="48"/>
      <c r="E12" s="42">
        <v>1778470</v>
      </c>
      <c r="F12" s="47">
        <f t="shared" si="1"/>
        <v>4.4967315277296889</v>
      </c>
      <c r="G12" s="62"/>
      <c r="H12" s="45">
        <v>224464114</v>
      </c>
      <c r="I12" s="47">
        <f t="shared" si="2"/>
        <v>1.788859046965299</v>
      </c>
      <c r="J12" s="47"/>
      <c r="K12" s="42">
        <v>3556940</v>
      </c>
      <c r="L12" s="45">
        <v>13187267</v>
      </c>
      <c r="M12" s="45">
        <f t="shared" si="3"/>
        <v>16744207</v>
      </c>
      <c r="N12" s="47">
        <f t="shared" si="4"/>
        <v>2.0505339065538331</v>
      </c>
      <c r="O12" s="57"/>
    </row>
    <row r="13" spans="1:15" ht="22.5" customHeight="1" x14ac:dyDescent="0.25">
      <c r="A13" s="38" t="s">
        <v>13</v>
      </c>
      <c r="B13" s="46">
        <v>130</v>
      </c>
      <c r="C13" s="47">
        <f t="shared" si="0"/>
        <v>14.874141876430205</v>
      </c>
      <c r="D13" s="48"/>
      <c r="E13" s="42">
        <v>3237873</v>
      </c>
      <c r="F13" s="47">
        <f t="shared" si="1"/>
        <v>8.1867254448400644</v>
      </c>
      <c r="G13" s="62"/>
      <c r="H13" s="45">
        <v>577493286</v>
      </c>
      <c r="I13" s="47">
        <f t="shared" si="2"/>
        <v>4.602312907901255</v>
      </c>
      <c r="J13" s="47"/>
      <c r="K13" s="42">
        <v>6467753</v>
      </c>
      <c r="L13" s="45">
        <v>33927731</v>
      </c>
      <c r="M13" s="45">
        <f t="shared" si="3"/>
        <v>40395484</v>
      </c>
      <c r="N13" s="47">
        <f t="shared" si="4"/>
        <v>4.9469234114014995</v>
      </c>
      <c r="O13" s="57"/>
    </row>
    <row r="14" spans="1:15" ht="22.5" customHeight="1" x14ac:dyDescent="0.25">
      <c r="A14" s="38" t="s">
        <v>14</v>
      </c>
      <c r="B14" s="46">
        <v>110</v>
      </c>
      <c r="C14" s="47">
        <f t="shared" si="0"/>
        <v>12.585812356979407</v>
      </c>
      <c r="D14" s="48"/>
      <c r="E14" s="42">
        <v>4059563</v>
      </c>
      <c r="F14" s="47">
        <f t="shared" si="1"/>
        <v>10.264308608469593</v>
      </c>
      <c r="G14" s="62"/>
      <c r="H14" s="45">
        <v>913431190</v>
      </c>
      <c r="I14" s="47">
        <f t="shared" si="2"/>
        <v>7.2795584955365245</v>
      </c>
      <c r="J14" s="47"/>
      <c r="K14" s="42">
        <v>8119126</v>
      </c>
      <c r="L14" s="45">
        <v>53664083</v>
      </c>
      <c r="M14" s="45">
        <f t="shared" si="3"/>
        <v>61783209</v>
      </c>
      <c r="N14" s="47">
        <f t="shared" si="4"/>
        <v>7.5661131584315662</v>
      </c>
      <c r="O14" s="57"/>
    </row>
    <row r="15" spans="1:15" ht="22.5" customHeight="1" x14ac:dyDescent="0.25">
      <c r="A15" s="38" t="s">
        <v>15</v>
      </c>
      <c r="B15" s="46">
        <v>117</v>
      </c>
      <c r="C15" s="47">
        <f t="shared" si="0"/>
        <v>13.386727688787186</v>
      </c>
      <c r="D15" s="48"/>
      <c r="E15" s="42">
        <v>5921168</v>
      </c>
      <c r="F15" s="47">
        <f t="shared" si="1"/>
        <v>14.971240913023074</v>
      </c>
      <c r="G15" s="62"/>
      <c r="H15" s="45">
        <v>1653824753</v>
      </c>
      <c r="I15" s="47">
        <f t="shared" si="2"/>
        <v>13.180099565934183</v>
      </c>
      <c r="J15" s="47"/>
      <c r="K15" s="42">
        <v>11842335</v>
      </c>
      <c r="L15" s="45">
        <v>97162204</v>
      </c>
      <c r="M15" s="45">
        <f t="shared" si="3"/>
        <v>109004539</v>
      </c>
      <c r="N15" s="47">
        <f t="shared" si="4"/>
        <v>13.348945291214429</v>
      </c>
      <c r="O15" s="57"/>
    </row>
    <row r="16" spans="1:15" ht="21.75" customHeight="1" x14ac:dyDescent="0.25">
      <c r="A16" s="38" t="s">
        <v>16</v>
      </c>
      <c r="B16" s="46">
        <v>102</v>
      </c>
      <c r="C16" s="47">
        <f t="shared" si="0"/>
        <v>11.670480549199084</v>
      </c>
      <c r="D16" s="48"/>
      <c r="E16" s="42">
        <v>6251549</v>
      </c>
      <c r="F16" s="47">
        <f t="shared" si="1"/>
        <v>15.806585146472532</v>
      </c>
      <c r="G16" s="62"/>
      <c r="H16" s="45">
        <v>2033690105</v>
      </c>
      <c r="I16" s="47">
        <f t="shared" si="2"/>
        <v>16.207423441651162</v>
      </c>
      <c r="J16" s="47"/>
      <c r="K16" s="42">
        <v>12503098</v>
      </c>
      <c r="L16" s="45">
        <v>119479294</v>
      </c>
      <c r="M16" s="45">
        <f t="shared" si="3"/>
        <v>131982392</v>
      </c>
      <c r="N16" s="47">
        <f t="shared" si="4"/>
        <v>16.162865751963015</v>
      </c>
      <c r="O16" s="57"/>
    </row>
    <row r="17" spans="1:15" ht="22.5" customHeight="1" x14ac:dyDescent="0.25">
      <c r="A17" s="38" t="s">
        <v>40</v>
      </c>
      <c r="B17" s="46">
        <v>118</v>
      </c>
      <c r="C17" s="47">
        <f t="shared" si="0"/>
        <v>13.501144164759726</v>
      </c>
      <c r="D17" s="48"/>
      <c r="E17" s="42">
        <v>6577532</v>
      </c>
      <c r="F17" s="47">
        <f t="shared" si="1"/>
        <v>16.630809358072341</v>
      </c>
      <c r="G17" s="62"/>
      <c r="H17" s="45">
        <v>2615545413</v>
      </c>
      <c r="I17" s="47">
        <f t="shared" si="2"/>
        <v>20.844499334061208</v>
      </c>
      <c r="J17" s="47"/>
      <c r="K17" s="42">
        <v>13155064</v>
      </c>
      <c r="L17" s="45">
        <v>153663293</v>
      </c>
      <c r="M17" s="45">
        <f t="shared" si="3"/>
        <v>166818357</v>
      </c>
      <c r="N17" s="47">
        <f t="shared" si="4"/>
        <v>20.42895774425758</v>
      </c>
      <c r="O17" s="57"/>
    </row>
    <row r="18" spans="1:15" ht="22.5" customHeight="1" x14ac:dyDescent="0.25">
      <c r="A18" s="38" t="s">
        <v>30</v>
      </c>
      <c r="B18" s="46">
        <v>34</v>
      </c>
      <c r="C18" s="47">
        <f t="shared" si="0"/>
        <v>3.8901601830663615</v>
      </c>
      <c r="D18" s="48"/>
      <c r="E18" s="42">
        <v>2041439</v>
      </c>
      <c r="F18" s="47">
        <f t="shared" si="1"/>
        <v>5.16162944173192</v>
      </c>
      <c r="G18" s="62"/>
      <c r="H18" s="45">
        <v>1138486641</v>
      </c>
      <c r="I18" s="47">
        <f t="shared" si="2"/>
        <v>9.0731301824129638</v>
      </c>
      <c r="J18" s="47"/>
      <c r="K18" s="42">
        <v>4082878</v>
      </c>
      <c r="L18" s="45">
        <v>66886090</v>
      </c>
      <c r="M18" s="45">
        <f t="shared" si="3"/>
        <v>70968968</v>
      </c>
      <c r="N18" s="47">
        <f t="shared" si="4"/>
        <v>8.6910222262024099</v>
      </c>
      <c r="O18" s="57"/>
    </row>
    <row r="19" spans="1:15" ht="21.75" customHeight="1" x14ac:dyDescent="0.25">
      <c r="A19" s="38" t="s">
        <v>31</v>
      </c>
      <c r="B19" s="46">
        <v>52</v>
      </c>
      <c r="C19" s="47">
        <f t="shared" si="0"/>
        <v>5.9496567505720828</v>
      </c>
      <c r="D19" s="53"/>
      <c r="E19" s="42">
        <v>1371823</v>
      </c>
      <c r="F19" s="47">
        <f t="shared" si="1"/>
        <v>3.4685542823689604</v>
      </c>
      <c r="G19" s="73"/>
      <c r="H19" s="45">
        <v>1450142158</v>
      </c>
      <c r="I19" s="47">
        <f t="shared" si="2"/>
        <v>11.556858120866849</v>
      </c>
      <c r="J19" s="52"/>
      <c r="K19" s="42">
        <v>2743647</v>
      </c>
      <c r="L19" s="45">
        <v>85195852</v>
      </c>
      <c r="M19" s="45">
        <f t="shared" si="3"/>
        <v>87939499</v>
      </c>
      <c r="N19" s="47">
        <f t="shared" si="4"/>
        <v>10.769272287714605</v>
      </c>
      <c r="O19" s="57"/>
    </row>
    <row r="20" spans="1:15" ht="21.75" customHeight="1" x14ac:dyDescent="0.25">
      <c r="A20" s="38" t="s">
        <v>22</v>
      </c>
      <c r="B20" s="54">
        <v>31</v>
      </c>
      <c r="C20" s="47">
        <f t="shared" si="0"/>
        <v>3.5469107551487413</v>
      </c>
      <c r="D20" s="3"/>
      <c r="E20" s="42">
        <v>7175510</v>
      </c>
      <c r="F20" s="47">
        <f t="shared" si="1"/>
        <v>18.142753065578649</v>
      </c>
      <c r="G20" s="74"/>
      <c r="H20" s="45">
        <v>1852447465</v>
      </c>
      <c r="I20" s="47">
        <f t="shared" si="2"/>
        <v>14.763016447222313</v>
      </c>
      <c r="J20" s="54"/>
      <c r="K20" s="42">
        <v>14350295</v>
      </c>
      <c r="L20" s="45">
        <v>109141311</v>
      </c>
      <c r="M20" s="45">
        <f t="shared" si="3"/>
        <v>123491606</v>
      </c>
      <c r="N20" s="47">
        <f t="shared" si="4"/>
        <v>15.12306466814384</v>
      </c>
      <c r="O20" s="58"/>
    </row>
    <row r="21" spans="1:15" ht="33" customHeight="1" x14ac:dyDescent="0.25">
      <c r="A21" s="29" t="s">
        <v>0</v>
      </c>
      <c r="B21" s="49">
        <f>SUM(B11:B20)</f>
        <v>874</v>
      </c>
      <c r="C21" s="50">
        <f>SUM(C11:C20)</f>
        <v>100</v>
      </c>
      <c r="D21" s="51" t="s">
        <v>1</v>
      </c>
      <c r="E21" s="34">
        <f>SUM(E11:E20)</f>
        <v>39550282</v>
      </c>
      <c r="F21" s="50">
        <f>SUM(F11:F20)</f>
        <v>99.999999999999986</v>
      </c>
      <c r="G21" s="64" t="s">
        <v>1</v>
      </c>
      <c r="H21" s="36">
        <f>SUM(H11:H20)</f>
        <v>12547892713</v>
      </c>
      <c r="I21" s="55">
        <f>SUM(I11:I20)</f>
        <v>100</v>
      </c>
      <c r="J21" s="50" t="s">
        <v>1</v>
      </c>
      <c r="K21" s="35">
        <f>SUM(K11:K20)</f>
        <v>79079193</v>
      </c>
      <c r="L21" s="36">
        <f>SUM(L11:L20)</f>
        <v>737498721</v>
      </c>
      <c r="M21" s="36">
        <f>SUM(K21,L21)</f>
        <v>816577914</v>
      </c>
      <c r="N21" s="55">
        <f>SUM(N11:N20)</f>
        <v>99.999999999999986</v>
      </c>
      <c r="O21" s="56" t="s">
        <v>1</v>
      </c>
    </row>
    <row r="22" spans="1:15" ht="21.75" customHeight="1" x14ac:dyDescent="0.2"/>
    <row r="23" spans="1:15" ht="14.25" customHeight="1" x14ac:dyDescent="0.2"/>
    <row r="25" spans="1:15" x14ac:dyDescent="0.2">
      <c r="K25" s="4"/>
      <c r="L25" s="4"/>
      <c r="M25" s="4"/>
    </row>
    <row r="26" spans="1:15" ht="15" x14ac:dyDescent="0.25">
      <c r="B26" s="13"/>
      <c r="C26"/>
      <c r="D26"/>
      <c r="E26"/>
      <c r="F26"/>
      <c r="G26" s="75"/>
      <c r="H26"/>
      <c r="I26"/>
      <c r="J26"/>
      <c r="K26"/>
      <c r="L26"/>
      <c r="M26"/>
      <c r="N26" s="5"/>
      <c r="O26" s="5"/>
    </row>
    <row r="27" spans="1:15" x14ac:dyDescent="0.2">
      <c r="B27" s="5"/>
      <c r="C27" s="5"/>
      <c r="D27" s="5"/>
      <c r="E27" s="5"/>
      <c r="F27" s="5"/>
      <c r="G27" s="76"/>
      <c r="H27" s="5"/>
      <c r="I27" s="5"/>
      <c r="J27" s="5"/>
      <c r="K27" s="5"/>
      <c r="L27" s="5"/>
      <c r="M27" s="5"/>
      <c r="N27" s="5"/>
      <c r="O27" s="5"/>
    </row>
    <row r="28" spans="1:15" x14ac:dyDescent="0.2">
      <c r="B28" s="5"/>
      <c r="C28" s="5"/>
      <c r="D28" s="5"/>
      <c r="E28" s="5"/>
      <c r="F28" s="5"/>
      <c r="G28" s="76"/>
      <c r="H28" s="5"/>
      <c r="I28" s="5"/>
      <c r="J28" s="5"/>
      <c r="K28" s="5"/>
      <c r="L28" s="5"/>
      <c r="M28" s="5"/>
      <c r="N28" s="5"/>
      <c r="O28" s="5"/>
    </row>
    <row r="29" spans="1:15" x14ac:dyDescent="0.2">
      <c r="B29" s="5"/>
      <c r="C29" s="5"/>
      <c r="D29" s="5"/>
      <c r="E29" s="5"/>
      <c r="F29" s="5"/>
      <c r="G29" s="76"/>
      <c r="H29" s="5"/>
      <c r="I29" s="5"/>
      <c r="J29" s="5"/>
      <c r="K29" s="5"/>
      <c r="L29" s="5"/>
      <c r="M29" s="5"/>
      <c r="N29" s="5"/>
      <c r="O29" s="5"/>
    </row>
    <row r="30" spans="1:15" x14ac:dyDescent="0.2">
      <c r="B30" s="5"/>
      <c r="C30" s="5"/>
      <c r="D30" s="5"/>
      <c r="E30" s="5"/>
      <c r="F30" s="5"/>
      <c r="G30" s="76"/>
      <c r="H30" s="5"/>
      <c r="I30" s="5"/>
      <c r="J30" s="5"/>
      <c r="K30" s="5"/>
      <c r="L30" s="5"/>
      <c r="M30" s="5"/>
      <c r="N30" s="5"/>
      <c r="O30" s="5"/>
    </row>
    <row r="31" spans="1:15" x14ac:dyDescent="0.2">
      <c r="B31" s="5"/>
      <c r="C31" s="5"/>
      <c r="D31" s="5"/>
      <c r="E31" s="5"/>
      <c r="F31" s="5"/>
      <c r="G31" s="76"/>
      <c r="H31" s="5"/>
      <c r="I31" s="5"/>
      <c r="J31" s="5"/>
      <c r="K31" s="5"/>
      <c r="L31" s="5"/>
      <c r="M31" s="5"/>
      <c r="N31" s="5"/>
      <c r="O31" s="5"/>
    </row>
    <row r="32" spans="1:15" x14ac:dyDescent="0.2">
      <c r="B32" s="5"/>
      <c r="C32" s="5"/>
      <c r="D32" s="5"/>
      <c r="E32" s="5"/>
      <c r="F32" s="5"/>
      <c r="G32" s="76"/>
      <c r="H32" s="5"/>
      <c r="I32" s="5"/>
      <c r="J32" s="5"/>
      <c r="K32" s="5"/>
      <c r="L32" s="5"/>
      <c r="M32" s="5"/>
      <c r="N32" s="5"/>
      <c r="O32" s="5"/>
    </row>
    <row r="33" spans="2:15" x14ac:dyDescent="0.2">
      <c r="B33" s="5"/>
      <c r="C33" s="5"/>
      <c r="D33" s="5"/>
      <c r="E33" s="5"/>
      <c r="F33" s="5"/>
      <c r="G33" s="76"/>
      <c r="H33" s="5"/>
      <c r="I33" s="5"/>
      <c r="J33" s="5"/>
      <c r="K33" s="5"/>
      <c r="L33" s="5"/>
      <c r="M33" s="5"/>
      <c r="N33" s="5"/>
      <c r="O33" s="5"/>
    </row>
    <row r="34" spans="2:15" x14ac:dyDescent="0.2">
      <c r="B34" s="5"/>
      <c r="C34" s="5"/>
      <c r="D34" s="5"/>
      <c r="E34" s="5"/>
      <c r="F34" s="5"/>
      <c r="G34" s="76"/>
      <c r="H34" s="5"/>
      <c r="I34" s="5"/>
      <c r="J34" s="5"/>
      <c r="K34" s="5"/>
      <c r="L34" s="5"/>
      <c r="M34" s="5"/>
      <c r="N34" s="5"/>
      <c r="O34" s="5"/>
    </row>
    <row r="35" spans="2:15" x14ac:dyDescent="0.2">
      <c r="B35" s="5"/>
      <c r="C35" s="5"/>
      <c r="D35" s="5"/>
      <c r="E35" s="5"/>
      <c r="F35" s="5"/>
      <c r="G35" s="76"/>
      <c r="H35" s="5"/>
      <c r="I35" s="5"/>
      <c r="J35" s="5"/>
      <c r="K35" s="5"/>
      <c r="L35" s="5"/>
      <c r="M35" s="5"/>
      <c r="N35" s="5"/>
      <c r="O35" s="5"/>
    </row>
    <row r="36" spans="2:15" x14ac:dyDescent="0.2">
      <c r="B36" s="5"/>
      <c r="C36" s="5"/>
      <c r="D36" s="5"/>
      <c r="E36" s="5"/>
      <c r="F36" s="5"/>
      <c r="G36" s="76"/>
      <c r="H36" s="5"/>
      <c r="I36" s="5"/>
      <c r="J36" s="5"/>
      <c r="K36" s="5"/>
      <c r="L36" s="5"/>
      <c r="M36" s="5"/>
      <c r="N36" s="5"/>
      <c r="O36" s="5"/>
    </row>
    <row r="37" spans="2:15" x14ac:dyDescent="0.2">
      <c r="B37" s="5"/>
      <c r="C37" s="5"/>
      <c r="D37" s="5"/>
      <c r="E37" s="5"/>
      <c r="F37" s="5"/>
      <c r="G37" s="76"/>
      <c r="H37" s="5"/>
      <c r="I37" s="5"/>
      <c r="J37" s="5"/>
      <c r="K37" s="5"/>
      <c r="L37" s="5"/>
      <c r="M37" s="5"/>
      <c r="N37" s="5"/>
      <c r="O37" s="5"/>
    </row>
    <row r="38" spans="2:15" x14ac:dyDescent="0.2">
      <c r="B38" s="5"/>
      <c r="C38" s="5"/>
      <c r="D38" s="5"/>
      <c r="E38" s="5"/>
      <c r="F38" s="5"/>
      <c r="G38" s="76"/>
      <c r="H38" s="5"/>
      <c r="I38" s="5"/>
      <c r="J38" s="5"/>
      <c r="K38" s="5"/>
      <c r="L38" s="5"/>
      <c r="M38" s="5"/>
      <c r="N38" s="5"/>
      <c r="O38" s="5"/>
    </row>
    <row r="39" spans="2:15" x14ac:dyDescent="0.2">
      <c r="B39" s="5"/>
    </row>
    <row r="40" spans="2:15" x14ac:dyDescent="0.2">
      <c r="B40" s="5"/>
      <c r="C40" s="5"/>
      <c r="D40" s="5"/>
      <c r="E40" s="5"/>
      <c r="F40" s="5"/>
      <c r="G40" s="76"/>
      <c r="H40" s="5"/>
      <c r="I40" s="5"/>
      <c r="J40" s="5"/>
      <c r="K40" s="5"/>
      <c r="L40" s="5"/>
      <c r="M40" s="5"/>
      <c r="N40" s="5"/>
      <c r="O40" s="5"/>
    </row>
    <row r="41" spans="2:15" x14ac:dyDescent="0.2">
      <c r="B41" s="5"/>
      <c r="C41" s="5"/>
      <c r="D41" s="5"/>
      <c r="E41" s="5"/>
      <c r="F41" s="5"/>
      <c r="G41" s="76"/>
      <c r="H41" s="5"/>
      <c r="I41" s="5"/>
      <c r="J41" s="5"/>
      <c r="K41" s="5"/>
      <c r="L41" s="5"/>
      <c r="M41" s="5"/>
      <c r="N41" s="5"/>
      <c r="O41" s="5"/>
    </row>
    <row r="42" spans="2:15" x14ac:dyDescent="0.2">
      <c r="B42" s="5"/>
      <c r="C42" s="5"/>
      <c r="D42" s="5"/>
      <c r="E42" s="5"/>
      <c r="F42" s="5"/>
      <c r="G42" s="76"/>
      <c r="H42" s="5"/>
      <c r="I42" s="5"/>
      <c r="J42" s="5"/>
      <c r="K42" s="5"/>
      <c r="L42" s="5"/>
      <c r="M42" s="5"/>
      <c r="N42" s="5"/>
      <c r="O42" s="5"/>
    </row>
    <row r="43" spans="2:15" x14ac:dyDescent="0.2">
      <c r="B43" s="5"/>
      <c r="C43" s="5"/>
      <c r="D43" s="5"/>
      <c r="E43" s="5"/>
      <c r="F43" s="5"/>
      <c r="G43" s="76"/>
      <c r="H43" s="5"/>
      <c r="I43" s="5"/>
      <c r="J43" s="5"/>
      <c r="K43" s="5"/>
      <c r="L43" s="5"/>
      <c r="M43" s="5"/>
      <c r="N43" s="5"/>
      <c r="O43" s="5"/>
    </row>
    <row r="44" spans="2:15" x14ac:dyDescent="0.2">
      <c r="B44" s="5"/>
      <c r="C44" s="5"/>
      <c r="D44" s="5"/>
      <c r="E44" s="5"/>
      <c r="F44" s="5"/>
      <c r="G44" s="76"/>
      <c r="H44" s="5"/>
      <c r="I44" s="5"/>
      <c r="J44" s="5"/>
      <c r="K44" s="5"/>
      <c r="L44" s="5"/>
      <c r="M44" s="5"/>
      <c r="N44" s="5"/>
      <c r="O44" s="5"/>
    </row>
    <row r="45" spans="2:15" x14ac:dyDescent="0.2">
      <c r="B45" s="5"/>
    </row>
    <row r="46" spans="2:15" x14ac:dyDescent="0.2">
      <c r="B46" s="5"/>
      <c r="C46" s="5"/>
      <c r="D46" s="5"/>
      <c r="E46" s="5"/>
      <c r="F46" s="5"/>
      <c r="G46" s="76"/>
      <c r="H46" s="5"/>
      <c r="I46" s="5"/>
      <c r="J46" s="5"/>
      <c r="K46" s="5"/>
      <c r="L46" s="5"/>
      <c r="M46" s="5"/>
      <c r="N46" s="5"/>
      <c r="O46" s="5"/>
    </row>
    <row r="47" spans="2:15" x14ac:dyDescent="0.2">
      <c r="B47" s="5"/>
      <c r="C47" s="5"/>
      <c r="D47" s="5"/>
      <c r="E47" s="5"/>
      <c r="F47" s="5"/>
      <c r="G47" s="76"/>
      <c r="H47" s="5"/>
      <c r="I47" s="5"/>
      <c r="J47" s="5"/>
      <c r="K47" s="5"/>
      <c r="L47" s="5"/>
      <c r="M47" s="5"/>
      <c r="N47" s="5"/>
      <c r="O47" s="5"/>
    </row>
    <row r="48" spans="2:15" x14ac:dyDescent="0.2">
      <c r="B48" s="5"/>
      <c r="C48" s="5"/>
      <c r="D48" s="5"/>
      <c r="E48" s="5"/>
      <c r="F48" s="5"/>
      <c r="G48" s="76"/>
      <c r="H48" s="5"/>
      <c r="I48" s="5"/>
      <c r="J48" s="5"/>
      <c r="K48" s="5"/>
      <c r="L48" s="5"/>
      <c r="M48" s="5"/>
      <c r="N48" s="5"/>
      <c r="O48" s="5"/>
    </row>
    <row r="49" spans="2:15" x14ac:dyDescent="0.2">
      <c r="B49" s="5"/>
      <c r="C49" s="5"/>
      <c r="D49" s="5"/>
      <c r="E49" s="5"/>
      <c r="F49" s="5"/>
      <c r="G49" s="76"/>
      <c r="H49" s="5"/>
      <c r="I49" s="5"/>
      <c r="J49" s="5"/>
      <c r="K49" s="5"/>
      <c r="L49" s="5"/>
      <c r="M49" s="5"/>
      <c r="N49" s="5"/>
      <c r="O49" s="5"/>
    </row>
    <row r="50" spans="2:15" x14ac:dyDescent="0.2">
      <c r="B50" s="5"/>
    </row>
    <row r="51" spans="2:15" x14ac:dyDescent="0.2">
      <c r="B51" s="5"/>
      <c r="C51" s="5"/>
      <c r="D51" s="5"/>
      <c r="E51" s="5"/>
      <c r="F51" s="5"/>
      <c r="G51" s="76"/>
      <c r="H51" s="5"/>
      <c r="I51" s="5"/>
      <c r="J51" s="5"/>
      <c r="K51" s="5"/>
      <c r="L51" s="5"/>
      <c r="M51" s="5"/>
      <c r="N51" s="5"/>
      <c r="O51" s="5"/>
    </row>
    <row r="52" spans="2:15" x14ac:dyDescent="0.2">
      <c r="B52" s="5"/>
      <c r="C52" s="5"/>
      <c r="D52" s="5"/>
      <c r="E52" s="5"/>
      <c r="F52" s="5"/>
      <c r="G52" s="76"/>
      <c r="H52" s="5"/>
      <c r="I52" s="5"/>
      <c r="J52" s="5"/>
      <c r="K52" s="5"/>
      <c r="L52" s="5"/>
      <c r="M52" s="5"/>
      <c r="N52" s="5"/>
      <c r="O52" s="5"/>
    </row>
    <row r="53" spans="2:15" x14ac:dyDescent="0.2">
      <c r="B53" s="5"/>
      <c r="C53" s="5"/>
      <c r="D53" s="5"/>
      <c r="E53" s="5"/>
      <c r="F53" s="5"/>
      <c r="G53" s="76"/>
      <c r="H53" s="5"/>
      <c r="I53" s="5"/>
      <c r="J53" s="5"/>
      <c r="K53" s="5"/>
      <c r="L53" s="5"/>
      <c r="M53" s="5"/>
      <c r="N53" s="5"/>
      <c r="O53" s="5"/>
    </row>
    <row r="54" spans="2:15" x14ac:dyDescent="0.2">
      <c r="B54" s="5"/>
      <c r="C54" s="5"/>
      <c r="D54" s="5"/>
      <c r="E54" s="5"/>
      <c r="F54" s="5"/>
      <c r="G54" s="76"/>
      <c r="H54" s="5"/>
      <c r="I54" s="5"/>
      <c r="J54" s="5"/>
      <c r="K54" s="5"/>
      <c r="L54" s="5"/>
      <c r="M54" s="5"/>
      <c r="N54" s="5"/>
      <c r="O54" s="5"/>
    </row>
    <row r="55" spans="2:15" x14ac:dyDescent="0.2">
      <c r="B55" s="5"/>
      <c r="C55" s="5"/>
      <c r="D55" s="5"/>
      <c r="E55" s="5"/>
      <c r="F55" s="5"/>
      <c r="G55" s="76"/>
      <c r="H55" s="5"/>
      <c r="I55" s="5"/>
      <c r="J55" s="5"/>
      <c r="K55" s="5"/>
      <c r="L55" s="5"/>
      <c r="M55" s="5"/>
      <c r="N55" s="5"/>
      <c r="O55" s="5"/>
    </row>
    <row r="56" spans="2:15" x14ac:dyDescent="0.2">
      <c r="B56" s="5"/>
    </row>
    <row r="57" spans="2:15" x14ac:dyDescent="0.2">
      <c r="B57" s="5"/>
      <c r="C57" s="5"/>
      <c r="D57" s="5"/>
      <c r="E57" s="5"/>
      <c r="F57" s="5"/>
      <c r="G57" s="76"/>
      <c r="H57" s="5"/>
      <c r="I57" s="5"/>
      <c r="J57" s="5"/>
      <c r="K57" s="5"/>
      <c r="L57" s="5"/>
      <c r="M57" s="5"/>
      <c r="N57" s="5"/>
      <c r="O57" s="5"/>
    </row>
    <row r="58" spans="2:15" x14ac:dyDescent="0.2">
      <c r="B58" s="5"/>
      <c r="C58" s="5"/>
      <c r="D58" s="5"/>
      <c r="E58" s="5"/>
      <c r="F58" s="5"/>
      <c r="G58" s="76"/>
      <c r="H58" s="5"/>
      <c r="I58" s="5"/>
      <c r="J58" s="5"/>
      <c r="K58" s="5"/>
      <c r="L58" s="5"/>
      <c r="M58" s="5"/>
      <c r="N58" s="5"/>
      <c r="O58" s="5"/>
    </row>
    <row r="59" spans="2:15" x14ac:dyDescent="0.2">
      <c r="B59" s="5"/>
      <c r="C59" s="5"/>
      <c r="D59" s="5"/>
      <c r="E59" s="5"/>
      <c r="F59" s="5"/>
      <c r="G59" s="76"/>
      <c r="H59" s="5"/>
      <c r="I59" s="5"/>
      <c r="J59" s="5"/>
      <c r="K59" s="5"/>
      <c r="L59" s="5"/>
      <c r="M59" s="5"/>
      <c r="N59" s="5"/>
      <c r="O59" s="5"/>
    </row>
    <row r="60" spans="2:15" x14ac:dyDescent="0.2">
      <c r="B60" s="5"/>
      <c r="C60" s="5"/>
      <c r="D60" s="5"/>
      <c r="E60" s="5"/>
      <c r="F60" s="5"/>
      <c r="G60" s="76"/>
      <c r="H60" s="5"/>
      <c r="I60" s="5"/>
      <c r="J60" s="5"/>
      <c r="K60" s="5"/>
      <c r="L60" s="5"/>
      <c r="M60" s="5"/>
      <c r="N60" s="5"/>
      <c r="O60" s="5"/>
    </row>
  </sheetData>
  <mergeCells count="8">
    <mergeCell ref="K8:O8"/>
    <mergeCell ref="A1:O1"/>
    <mergeCell ref="A2:O2"/>
    <mergeCell ref="A4:O4"/>
    <mergeCell ref="A5:O5"/>
    <mergeCell ref="A6:O6"/>
    <mergeCell ref="B8:B9"/>
    <mergeCell ref="E8:E9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1D94B6-AC58-46FA-9732-BDACD7D84A0B}"/>
</file>

<file path=customXml/itemProps2.xml><?xml version="1.0" encoding="utf-8"?>
<ds:datastoreItem xmlns:ds="http://schemas.openxmlformats.org/officeDocument/2006/customXml" ds:itemID="{B3D3793E-E733-4BBB-8AB2-5D6171484A7D}"/>
</file>

<file path=customXml/itemProps3.xml><?xml version="1.0" encoding="utf-8"?>
<ds:datastoreItem xmlns:ds="http://schemas.openxmlformats.org/officeDocument/2006/customXml" ds:itemID="{4D3ABD8A-59E3-4C4E-B831-F38468A7F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Imdex</vt:lpstr>
      <vt:lpstr>1. by Liability Range</vt:lpstr>
      <vt:lpstr>2. by Borough</vt:lpstr>
      <vt:lpstr>3. by Room Rent</vt:lpstr>
      <vt:lpstr>'1. by Liability Range'!Print_Area</vt:lpstr>
      <vt:lpstr>'2. by Borough'!Print_Area</vt:lpstr>
      <vt:lpstr>'3. by Room Rent'!Print_Area</vt:lpstr>
    </vt:vector>
  </TitlesOfParts>
  <Company>NYC Department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RobinsonS</dc:creator>
  <cp:lastModifiedBy>Pereira, Louis (DOF)</cp:lastModifiedBy>
  <cp:lastPrinted>2025-07-11T18:58:47Z</cp:lastPrinted>
  <dcterms:created xsi:type="dcterms:W3CDTF">2014-10-31T17:21:55Z</dcterms:created>
  <dcterms:modified xsi:type="dcterms:W3CDTF">2026-10-07T17:45:24Z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2025-07-11T18:52:25Z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c18b076a-abea-4e81-a131-4e3aa121afca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