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ps\taxpol\HOTEL TAX\Published Report 2020\"/>
    </mc:Choice>
  </mc:AlternateContent>
  <xr:revisionPtr revIDLastSave="0" documentId="13_ncr:1_{993D0E22-5C4F-44BF-9DE9-57864D19E322}" xr6:coauthVersionLast="45" xr6:coauthVersionMax="45" xr10:uidLastSave="{00000000-0000-0000-0000-000000000000}"/>
  <bookViews>
    <workbookView xWindow="-24060" yWindow="-60" windowWidth="24120" windowHeight="13620" xr2:uid="{00000000-000D-0000-FFFF-FFFF00000000}"/>
  </bookViews>
  <sheets>
    <sheet name="1. by Liability Range" sheetId="4" r:id="rId1"/>
    <sheet name="2. by Borough" sheetId="5" r:id="rId2"/>
    <sheet name="3. by Room Rent" sheetId="10" r:id="rId3"/>
  </sheets>
  <definedNames>
    <definedName name="_AMO_UniqueIdentifier" hidden="1">"'a61a5ded-d7b4-48e7-84ce-2d7b1815ac57'"</definedName>
    <definedName name="_xlnm.Print_Area" localSheetId="0">'1. by Liability Range'!$A$1:$L$20</definedName>
    <definedName name="_xlnm.Print_Area" localSheetId="1">'2. by Borough'!$A$1:$L$17</definedName>
    <definedName name="_xlnm.Print_Area" localSheetId="2">'3. by Room Rent'!$A$1:$L$21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0" l="1"/>
  <c r="J12" i="10"/>
  <c r="J13" i="10"/>
  <c r="J14" i="10"/>
  <c r="J15" i="10"/>
  <c r="J16" i="10"/>
  <c r="J17" i="10"/>
  <c r="J18" i="10"/>
  <c r="J19" i="10"/>
  <c r="J20" i="10"/>
  <c r="I21" i="10"/>
  <c r="H21" i="10"/>
  <c r="E21" i="10"/>
  <c r="F17" i="10" s="1"/>
  <c r="B21" i="10"/>
  <c r="C17" i="10" s="1"/>
  <c r="J14" i="5"/>
  <c r="J15" i="5"/>
  <c r="I17" i="5"/>
  <c r="H17" i="5"/>
  <c r="E17" i="5"/>
  <c r="F14" i="5" s="1"/>
  <c r="B17" i="5"/>
  <c r="F20" i="10"/>
  <c r="F19" i="10"/>
  <c r="F18" i="10"/>
  <c r="F12" i="10"/>
  <c r="F11" i="10"/>
  <c r="H20" i="4"/>
  <c r="F19" i="4"/>
  <c r="F18" i="4"/>
  <c r="F14" i="4"/>
  <c r="F13" i="4"/>
  <c r="F12" i="4"/>
  <c r="F11" i="4"/>
  <c r="C19" i="4"/>
  <c r="C14" i="4"/>
  <c r="C13" i="4"/>
  <c r="C12" i="4"/>
  <c r="C11" i="4"/>
  <c r="J19" i="4"/>
  <c r="J18" i="4"/>
  <c r="J17" i="4"/>
  <c r="J16" i="4"/>
  <c r="J15" i="4"/>
  <c r="J14" i="4"/>
  <c r="K14" i="4" s="1"/>
  <c r="J13" i="4"/>
  <c r="J12" i="4"/>
  <c r="J20" i="4" s="1"/>
  <c r="J11" i="4"/>
  <c r="I20" i="4"/>
  <c r="E20" i="4"/>
  <c r="F17" i="4" s="1"/>
  <c r="B20" i="4"/>
  <c r="C18" i="4" s="1"/>
  <c r="J16" i="5"/>
  <c r="J11" i="5"/>
  <c r="J17" i="5" s="1"/>
  <c r="J13" i="5"/>
  <c r="J12" i="5"/>
  <c r="F15" i="5"/>
  <c r="C11" i="5"/>
  <c r="C12" i="5"/>
  <c r="C17" i="5" s="1"/>
  <c r="C14" i="5"/>
  <c r="C16" i="5"/>
  <c r="C13" i="5"/>
  <c r="C15" i="5"/>
  <c r="C15" i="10"/>
  <c r="C16" i="10"/>
  <c r="K19" i="4" l="1"/>
  <c r="K11" i="4"/>
  <c r="K18" i="4"/>
  <c r="K17" i="4"/>
  <c r="C20" i="4"/>
  <c r="K13" i="4"/>
  <c r="K15" i="4"/>
  <c r="K16" i="4"/>
  <c r="K12" i="4"/>
  <c r="C15" i="4"/>
  <c r="C16" i="4"/>
  <c r="F15" i="4"/>
  <c r="F20" i="4" s="1"/>
  <c r="C17" i="4"/>
  <c r="F16" i="4"/>
  <c r="K13" i="5"/>
  <c r="K11" i="5"/>
  <c r="K16" i="5"/>
  <c r="K15" i="5"/>
  <c r="K14" i="5"/>
  <c r="K12" i="5"/>
  <c r="F11" i="5"/>
  <c r="F12" i="5"/>
  <c r="F13" i="5"/>
  <c r="F16" i="5"/>
  <c r="C13" i="10"/>
  <c r="F13" i="10"/>
  <c r="F21" i="10" s="1"/>
  <c r="C12" i="10"/>
  <c r="F14" i="10"/>
  <c r="C19" i="10"/>
  <c r="C11" i="10"/>
  <c r="F15" i="10"/>
  <c r="J21" i="10"/>
  <c r="C18" i="10"/>
  <c r="F16" i="10"/>
  <c r="C14" i="10"/>
  <c r="C20" i="10"/>
  <c r="K20" i="4" l="1"/>
  <c r="F17" i="5"/>
  <c r="K17" i="5"/>
  <c r="K17" i="10"/>
  <c r="K13" i="10"/>
  <c r="K20" i="10"/>
  <c r="K12" i="10"/>
  <c r="K19" i="10"/>
  <c r="K11" i="10"/>
  <c r="K18" i="10"/>
  <c r="K16" i="10"/>
  <c r="K14" i="10"/>
  <c r="C21" i="10"/>
  <c r="K15" i="10"/>
  <c r="K21" i="10" l="1"/>
</calcChain>
</file>

<file path=xl/sharedStrings.xml><?xml version="1.0" encoding="utf-8"?>
<sst xmlns="http://schemas.openxmlformats.org/spreadsheetml/2006/main" count="91" uniqueCount="45">
  <si>
    <t>TOTAL</t>
  </si>
  <si>
    <t>%</t>
  </si>
  <si>
    <t>Table 2</t>
  </si>
  <si>
    <t>Table 1</t>
  </si>
  <si>
    <t>HOTEL ROOM OCCUPANCY TAX</t>
  </si>
  <si>
    <t>DISTRIBUTION BY BOROUGH</t>
  </si>
  <si>
    <t>Borough</t>
  </si>
  <si>
    <t>Bronx</t>
  </si>
  <si>
    <t>Brooklyn</t>
  </si>
  <si>
    <t>Manhattan</t>
  </si>
  <si>
    <t>Queens</t>
  </si>
  <si>
    <t>Table 3</t>
  </si>
  <si>
    <t>$100 - $150</t>
  </si>
  <si>
    <t>$150 - $200</t>
  </si>
  <si>
    <t>$200 - $250</t>
  </si>
  <si>
    <t>$250 - $300</t>
  </si>
  <si>
    <t>$300 - $350</t>
  </si>
  <si>
    <t>Number of Hotels</t>
  </si>
  <si>
    <t>Total</t>
  </si>
  <si>
    <t>(NUMBER OF ROOMS RENTED AND DOLLARS IN THOUSANDS)</t>
  </si>
  <si>
    <t>Number of Rooms Rented</t>
  </si>
  <si>
    <t>5.875% Tax</t>
  </si>
  <si>
    <t>Daily Room Tax</t>
  </si>
  <si>
    <t>Remarketers</t>
  </si>
  <si>
    <t>$10K - $25K</t>
  </si>
  <si>
    <t>$25K - $50K</t>
  </si>
  <si>
    <t>$50K - $100K</t>
  </si>
  <si>
    <t>$100K - $200K</t>
  </si>
  <si>
    <t>$200K - $300K</t>
  </si>
  <si>
    <t>$300K - $400K</t>
  </si>
  <si>
    <t>Average Daily Room Rent</t>
  </si>
  <si>
    <t>$500 - $700</t>
  </si>
  <si>
    <t>More than $700</t>
  </si>
  <si>
    <t>DISTRIBUTION BY LIABILITY RANGE</t>
  </si>
  <si>
    <t>Liability Per Taxpayer</t>
  </si>
  <si>
    <t>Liability</t>
  </si>
  <si>
    <t>DISTRIBUTION BY AVERAGE DAILY ROOM RENT</t>
  </si>
  <si>
    <t>% of Total</t>
  </si>
  <si>
    <t xml:space="preserve">% of Total </t>
  </si>
  <si>
    <t>Under $10K</t>
  </si>
  <si>
    <t>TAX YEAR 2020</t>
  </si>
  <si>
    <t>More than $400K</t>
  </si>
  <si>
    <t>Staten Island/Other</t>
  </si>
  <si>
    <t>$350 - $500</t>
  </si>
  <si>
    <t>Under $100 or Unavailable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</si>
</sst>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0.0%"/>
    <numFmt numFmtId="165" formatCode="0.0"/>
    <numFmt numFmtId="166" formatCode="&quot;$&quot;#,##0,"/>
    <numFmt numFmtId="167" formatCode="#,##0,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8" applyNumberFormat="0" applyAlignment="0" applyProtection="0"/>
    <xf numFmtId="0" fontId="18" fillId="6" borderId="19" applyNumberFormat="0" applyAlignment="0" applyProtection="0"/>
    <xf numFmtId="0" fontId="19" fillId="6" borderId="18" applyNumberFormat="0" applyAlignment="0" applyProtection="0"/>
    <xf numFmtId="0" fontId="20" fillId="0" borderId="20" applyNumberFormat="0" applyFill="0" applyAlignment="0" applyProtection="0"/>
    <xf numFmtId="0" fontId="21" fillId="7" borderId="21" applyNumberFormat="0" applyAlignment="0" applyProtection="0"/>
    <xf numFmtId="0" fontId="22" fillId="0" borderId="0" applyNumberFormat="0" applyFill="0" applyBorder="0" applyAlignment="0" applyProtection="0"/>
    <xf numFmtId="0" fontId="1" fillId="8" borderId="2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2" xfId="0" applyFont="1" applyBorder="1"/>
    <xf numFmtId="8" fontId="2" fillId="0" borderId="0" xfId="0" applyNumberFormat="1" applyFont="1"/>
    <xf numFmtId="0" fontId="7" fillId="0" borderId="0" xfId="0" applyFont="1"/>
    <xf numFmtId="0" fontId="8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/>
    <xf numFmtId="6" fontId="9" fillId="0" borderId="0" xfId="0" applyNumberFormat="1" applyFont="1" applyAlignment="1">
      <alignment vertical="top"/>
    </xf>
    <xf numFmtId="0" fontId="2" fillId="0" borderId="0" xfId="0" applyFont="1"/>
    <xf numFmtId="0" fontId="2" fillId="0" borderId="0" xfId="0" applyFont="1" applyFill="1"/>
    <xf numFmtId="166" fontId="2" fillId="0" borderId="0" xfId="0" applyNumberFormat="1" applyFont="1"/>
    <xf numFmtId="0" fontId="6" fillId="0" borderId="9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right" wrapText="1"/>
    </xf>
    <xf numFmtId="0" fontId="28" fillId="0" borderId="5" xfId="0" applyFont="1" applyFill="1" applyBorder="1" applyAlignment="1">
      <alignment horizontal="right"/>
    </xf>
    <xf numFmtId="0" fontId="28" fillId="0" borderId="13" xfId="0" applyFont="1" applyFill="1" applyBorder="1" applyAlignment="1">
      <alignment horizontal="right" wrapText="1"/>
    </xf>
    <xf numFmtId="0" fontId="3" fillId="0" borderId="1" xfId="0" applyFont="1" applyBorder="1"/>
    <xf numFmtId="165" fontId="5" fillId="0" borderId="9" xfId="1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5" fontId="5" fillId="0" borderId="8" xfId="1" applyNumberFormat="1" applyFont="1" applyBorder="1" applyAlignment="1">
      <alignment vertical="center"/>
    </xf>
    <xf numFmtId="0" fontId="6" fillId="0" borderId="4" xfId="0" applyFont="1" applyBorder="1" applyAlignment="1">
      <alignment horizontal="left" wrapText="1"/>
    </xf>
    <xf numFmtId="0" fontId="28" fillId="0" borderId="6" xfId="0" applyFont="1" applyFill="1" applyBorder="1" applyAlignment="1">
      <alignment horizontal="right"/>
    </xf>
    <xf numFmtId="0" fontId="6" fillId="0" borderId="1" xfId="0" applyFont="1" applyBorder="1" applyAlignment="1">
      <alignment horizontal="left" vertical="top"/>
    </xf>
    <xf numFmtId="0" fontId="3" fillId="0" borderId="7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4" xfId="0" applyFont="1" applyFill="1" applyBorder="1" applyAlignment="1">
      <alignment horizontal="left"/>
    </xf>
    <xf numFmtId="3" fontId="6" fillId="0" borderId="13" xfId="0" applyNumberFormat="1" applyFont="1" applyFill="1" applyBorder="1" applyAlignment="1">
      <alignment horizontal="right"/>
    </xf>
    <xf numFmtId="165" fontId="6" fillId="0" borderId="5" xfId="1" applyNumberFormat="1" applyFont="1" applyFill="1" applyBorder="1" applyAlignment="1">
      <alignment horizontal="right"/>
    </xf>
    <xf numFmtId="164" fontId="6" fillId="0" borderId="5" xfId="1" applyNumberFormat="1" applyFont="1" applyFill="1" applyBorder="1" applyAlignment="1">
      <alignment horizontal="right"/>
    </xf>
    <xf numFmtId="167" fontId="6" fillId="0" borderId="13" xfId="0" applyNumberFormat="1" applyFont="1" applyBorder="1" applyAlignment="1"/>
    <xf numFmtId="166" fontId="6" fillId="0" borderId="13" xfId="0" applyNumberFormat="1" applyFont="1" applyBorder="1" applyAlignment="1"/>
    <xf numFmtId="166" fontId="6" fillId="0" borderId="5" xfId="0" applyNumberFormat="1" applyFont="1" applyBorder="1" applyAlignment="1"/>
    <xf numFmtId="165" fontId="6" fillId="0" borderId="6" xfId="1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left"/>
    </xf>
    <xf numFmtId="0" fontId="5" fillId="0" borderId="0" xfId="0" applyFont="1" applyAlignment="1"/>
    <xf numFmtId="165" fontId="5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7" fontId="5" fillId="0" borderId="11" xfId="0" applyNumberFormat="1" applyFont="1" applyBorder="1" applyAlignment="1"/>
    <xf numFmtId="166" fontId="5" fillId="0" borderId="11" xfId="0" applyNumberFormat="1" applyFont="1" applyBorder="1" applyAlignment="1"/>
    <xf numFmtId="166" fontId="5" fillId="0" borderId="0" xfId="0" applyNumberFormat="1" applyFont="1" applyBorder="1" applyAlignment="1"/>
    <xf numFmtId="0" fontId="3" fillId="0" borderId="12" xfId="0" applyFont="1" applyBorder="1" applyAlignment="1"/>
    <xf numFmtId="167" fontId="5" fillId="0" borderId="0" xfId="0" applyNumberFormat="1" applyFont="1" applyBorder="1" applyAlignment="1"/>
    <xf numFmtId="3" fontId="5" fillId="0" borderId="11" xfId="0" applyNumberFormat="1" applyFont="1" applyBorder="1" applyAlignment="1"/>
    <xf numFmtId="0" fontId="6" fillId="0" borderId="10" xfId="0" applyFont="1" applyBorder="1" applyAlignment="1">
      <alignment horizontal="left"/>
    </xf>
    <xf numFmtId="165" fontId="5" fillId="0" borderId="0" xfId="1" applyNumberFormat="1" applyFont="1" applyBorder="1" applyAlignment="1"/>
    <xf numFmtId="165" fontId="5" fillId="0" borderId="12" xfId="1" applyNumberFormat="1" applyFont="1" applyBorder="1" applyAlignment="1"/>
    <xf numFmtId="3" fontId="6" fillId="0" borderId="13" xfId="0" applyNumberFormat="1" applyFont="1" applyBorder="1" applyAlignment="1"/>
    <xf numFmtId="165" fontId="6" fillId="0" borderId="5" xfId="0" applyNumberFormat="1" applyFont="1" applyBorder="1" applyAlignment="1"/>
    <xf numFmtId="165" fontId="6" fillId="0" borderId="6" xfId="0" applyNumberFormat="1" applyFont="1" applyBorder="1" applyAlignment="1"/>
    <xf numFmtId="165" fontId="5" fillId="0" borderId="12" xfId="1" applyNumberFormat="1" applyFont="1" applyFill="1" applyBorder="1" applyAlignment="1"/>
    <xf numFmtId="0" fontId="3" fillId="0" borderId="0" xfId="0" applyFont="1" applyAlignment="1"/>
    <xf numFmtId="165" fontId="28" fillId="0" borderId="5" xfId="0" applyNumberFormat="1" applyFont="1" applyBorder="1" applyAlignment="1"/>
    <xf numFmtId="0" fontId="28" fillId="0" borderId="6" xfId="0" applyFont="1" applyBorder="1" applyAlignment="1"/>
    <xf numFmtId="0" fontId="28" fillId="0" borderId="13" xfId="0" applyFont="1" applyFill="1" applyBorder="1" applyAlignment="1">
      <alignment horizontal="right" wrapText="1"/>
    </xf>
    <xf numFmtId="166" fontId="5" fillId="0" borderId="0" xfId="0" applyNumberFormat="1" applyFont="1" applyAlignment="1"/>
    <xf numFmtId="167" fontId="5" fillId="0" borderId="0" xfId="0" applyNumberFormat="1" applyFont="1" applyAlignment="1"/>
    <xf numFmtId="0" fontId="3" fillId="0" borderId="12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8" fillId="0" borderId="7" xfId="0" applyFont="1" applyFill="1" applyBorder="1" applyAlignment="1">
      <alignment horizontal="right" wrapText="1"/>
    </xf>
    <xf numFmtId="0" fontId="28" fillId="0" borderId="13" xfId="0" applyFont="1" applyFill="1" applyBorder="1" applyAlignment="1">
      <alignment horizontal="right" wrapText="1"/>
    </xf>
    <xf numFmtId="0" fontId="6" fillId="0" borderId="7" xfId="0" applyFont="1" applyFill="1" applyBorder="1" applyAlignment="1">
      <alignment horizontal="right" wrapText="1"/>
    </xf>
    <xf numFmtId="0" fontId="6" fillId="0" borderId="13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Followed Hyperlink" xfId="43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4" builtinId="8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99CC00"/>
      <color rgb="FFCC0000"/>
      <color rgb="FF003399"/>
      <color rgb="FF009900"/>
      <color rgb="FF33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showGridLines="0" tabSelected="1" zoomScaleNormal="100" workbookViewId="0">
      <selection sqref="A1:L1"/>
    </sheetView>
  </sheetViews>
  <sheetFormatPr defaultColWidth="9.140625" defaultRowHeight="14.25" x14ac:dyDescent="0.2"/>
  <cols>
    <col min="1" max="1" width="27" style="1" customWidth="1"/>
    <col min="2" max="2" width="11.7109375" style="12" customWidth="1"/>
    <col min="3" max="3" width="8.85546875" style="12" customWidth="1"/>
    <col min="4" max="4" width="2.85546875" style="12" customWidth="1"/>
    <col min="5" max="5" width="12.7109375" style="12" customWidth="1"/>
    <col min="6" max="6" width="8.85546875" style="12" customWidth="1"/>
    <col min="7" max="7" width="3.28515625" style="12" customWidth="1"/>
    <col min="8" max="9" width="11.7109375" style="12" customWidth="1"/>
    <col min="10" max="10" width="12.28515625" style="12" customWidth="1"/>
    <col min="11" max="11" width="8.85546875" style="12" customWidth="1"/>
    <col min="12" max="12" width="2.85546875" style="1" customWidth="1"/>
    <col min="13" max="16384" width="9.140625" style="1"/>
  </cols>
  <sheetData>
    <row r="1" spans="1:12" ht="18" x14ac:dyDescent="0.25">
      <c r="A1" s="79" t="s">
        <v>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8" x14ac:dyDescent="0.25">
      <c r="A2" s="79" t="s">
        <v>40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8" x14ac:dyDescent="0.25">
      <c r="A4" s="79" t="s">
        <v>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2" ht="18" x14ac:dyDescent="0.25">
      <c r="A5" s="79" t="s">
        <v>33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ht="15" x14ac:dyDescent="0.2">
      <c r="A6" s="80" t="s">
        <v>19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ht="1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ht="18" customHeight="1" x14ac:dyDescent="0.25">
      <c r="A8" s="74" t="s">
        <v>34</v>
      </c>
      <c r="B8" s="70" t="s">
        <v>17</v>
      </c>
      <c r="C8" s="19"/>
      <c r="D8" s="20"/>
      <c r="E8" s="72" t="s">
        <v>20</v>
      </c>
      <c r="F8" s="19"/>
      <c r="G8" s="20"/>
      <c r="H8" s="76" t="s">
        <v>35</v>
      </c>
      <c r="I8" s="77"/>
      <c r="J8" s="77"/>
      <c r="K8" s="77"/>
      <c r="L8" s="78"/>
    </row>
    <row r="9" spans="1:12" ht="49.5" customHeight="1" x14ac:dyDescent="0.25">
      <c r="A9" s="75"/>
      <c r="B9" s="71"/>
      <c r="C9" s="21" t="s">
        <v>38</v>
      </c>
      <c r="D9" s="22"/>
      <c r="E9" s="73"/>
      <c r="F9" s="21" t="s">
        <v>38</v>
      </c>
      <c r="G9" s="22"/>
      <c r="H9" s="23" t="s">
        <v>22</v>
      </c>
      <c r="I9" s="21" t="s">
        <v>21</v>
      </c>
      <c r="J9" s="22" t="s">
        <v>18</v>
      </c>
      <c r="K9" s="21" t="s">
        <v>38</v>
      </c>
      <c r="L9" s="8"/>
    </row>
    <row r="10" spans="1:12" ht="15.75" x14ac:dyDescent="0.2">
      <c r="A10" s="9"/>
      <c r="B10" s="10"/>
      <c r="C10" s="11"/>
      <c r="D10" s="11"/>
      <c r="E10" s="10"/>
      <c r="F10" s="11"/>
      <c r="G10" s="11"/>
      <c r="H10" s="10"/>
      <c r="I10" s="11"/>
      <c r="J10" s="11"/>
      <c r="K10" s="11"/>
      <c r="L10" s="3"/>
    </row>
    <row r="11" spans="1:12" ht="22.5" customHeight="1" x14ac:dyDescent="0.25">
      <c r="A11" s="55" t="s">
        <v>39</v>
      </c>
      <c r="B11" s="46">
        <v>215</v>
      </c>
      <c r="C11" s="47">
        <f>(B11/$B$20)*100</f>
        <v>25.779376498800961</v>
      </c>
      <c r="D11" s="48" t="s">
        <v>1</v>
      </c>
      <c r="E11" s="49">
        <v>89404</v>
      </c>
      <c r="F11" s="47">
        <f>(E11/$E$20)*100</f>
        <v>1.1433172261551656</v>
      </c>
      <c r="G11" s="48" t="s">
        <v>1</v>
      </c>
      <c r="H11" s="50">
        <v>173889.93</v>
      </c>
      <c r="I11" s="66">
        <v>596447.27</v>
      </c>
      <c r="J11" s="66">
        <f>H11+I11</f>
        <v>770337.2</v>
      </c>
      <c r="K11" s="47">
        <f>(J11/$J$20)*100</f>
        <v>1.1149808479806096</v>
      </c>
      <c r="L11" s="52" t="s">
        <v>1</v>
      </c>
    </row>
    <row r="12" spans="1:12" ht="22.5" customHeight="1" x14ac:dyDescent="0.25">
      <c r="A12" s="55" t="s">
        <v>24</v>
      </c>
      <c r="B12" s="46">
        <v>124</v>
      </c>
      <c r="C12" s="47">
        <f t="shared" ref="C12:C19" si="0">(B12/$B$20)*100</f>
        <v>14.86810551558753</v>
      </c>
      <c r="D12" s="48"/>
      <c r="E12" s="49">
        <v>236095</v>
      </c>
      <c r="F12" s="47">
        <f t="shared" ref="F12:F19" si="1">(E12/$E$20)*100</f>
        <v>3.0192327022180643</v>
      </c>
      <c r="G12" s="48"/>
      <c r="H12" s="49">
        <v>461360.65</v>
      </c>
      <c r="I12" s="67">
        <v>1568550.48</v>
      </c>
      <c r="J12" s="67">
        <f t="shared" ref="J12:J19" si="2">H12+I12</f>
        <v>2029911.13</v>
      </c>
      <c r="K12" s="47">
        <f t="shared" ref="K12:K19" si="3">(J12/$J$20)*100</f>
        <v>2.9380796267565392</v>
      </c>
      <c r="L12" s="52"/>
    </row>
    <row r="13" spans="1:12" ht="22.5" customHeight="1" x14ac:dyDescent="0.25">
      <c r="A13" s="55" t="s">
        <v>25</v>
      </c>
      <c r="B13" s="46">
        <v>110</v>
      </c>
      <c r="C13" s="47">
        <f t="shared" si="0"/>
        <v>13.189448441247004</v>
      </c>
      <c r="D13" s="48"/>
      <c r="E13" s="49">
        <v>441168</v>
      </c>
      <c r="F13" s="47">
        <f t="shared" si="1"/>
        <v>5.6417495193550851</v>
      </c>
      <c r="G13" s="48"/>
      <c r="H13" s="49">
        <v>882268.88</v>
      </c>
      <c r="I13" s="67">
        <v>3046882.47</v>
      </c>
      <c r="J13" s="67">
        <f t="shared" si="2"/>
        <v>3929151.35</v>
      </c>
      <c r="K13" s="47">
        <f t="shared" si="3"/>
        <v>5.687027063040909</v>
      </c>
      <c r="L13" s="52"/>
    </row>
    <row r="14" spans="1:12" ht="22.5" customHeight="1" x14ac:dyDescent="0.25">
      <c r="A14" s="55" t="s">
        <v>26</v>
      </c>
      <c r="B14" s="46">
        <v>165</v>
      </c>
      <c r="C14" s="47">
        <f t="shared" si="0"/>
        <v>19.784172661870503</v>
      </c>
      <c r="D14" s="48"/>
      <c r="E14" s="49">
        <v>1367383</v>
      </c>
      <c r="F14" s="47">
        <f t="shared" si="1"/>
        <v>17.486382473398603</v>
      </c>
      <c r="G14" s="48"/>
      <c r="H14" s="49">
        <v>2727534.57</v>
      </c>
      <c r="I14" s="67">
        <v>8974395.2300000004</v>
      </c>
      <c r="J14" s="67">
        <f t="shared" si="2"/>
        <v>11701929.800000001</v>
      </c>
      <c r="K14" s="47">
        <f t="shared" si="3"/>
        <v>16.937293968684841</v>
      </c>
      <c r="L14" s="52"/>
    </row>
    <row r="15" spans="1:12" ht="22.5" customHeight="1" x14ac:dyDescent="0.25">
      <c r="A15" s="55" t="s">
        <v>27</v>
      </c>
      <c r="B15" s="46">
        <v>117</v>
      </c>
      <c r="C15" s="47">
        <f t="shared" si="0"/>
        <v>14.028776978417264</v>
      </c>
      <c r="D15" s="48"/>
      <c r="E15" s="49">
        <v>1974389</v>
      </c>
      <c r="F15" s="47">
        <f t="shared" si="1"/>
        <v>25.248903346956187</v>
      </c>
      <c r="G15" s="48"/>
      <c r="H15" s="49">
        <v>3937107.93</v>
      </c>
      <c r="I15" s="67">
        <v>12536899.029999999</v>
      </c>
      <c r="J15" s="67">
        <f t="shared" si="2"/>
        <v>16474006.959999999</v>
      </c>
      <c r="K15" s="47">
        <f t="shared" si="3"/>
        <v>23.844366142384484</v>
      </c>
      <c r="L15" s="52"/>
    </row>
    <row r="16" spans="1:12" ht="22.5" customHeight="1" x14ac:dyDescent="0.25">
      <c r="A16" s="55" t="s">
        <v>28</v>
      </c>
      <c r="B16" s="46">
        <v>36</v>
      </c>
      <c r="C16" s="47">
        <f t="shared" si="0"/>
        <v>4.3165467625899279</v>
      </c>
      <c r="D16" s="48"/>
      <c r="E16" s="49">
        <v>862588</v>
      </c>
      <c r="F16" s="47">
        <f t="shared" si="1"/>
        <v>11.030957445692943</v>
      </c>
      <c r="G16" s="48"/>
      <c r="H16" s="49">
        <v>1723733</v>
      </c>
      <c r="I16" s="67">
        <v>6972282.29</v>
      </c>
      <c r="J16" s="67">
        <f t="shared" si="2"/>
        <v>8696015.2899999991</v>
      </c>
      <c r="K16" s="47">
        <f t="shared" si="3"/>
        <v>12.586553657406844</v>
      </c>
      <c r="L16" s="52"/>
    </row>
    <row r="17" spans="1:12" ht="22.5" customHeight="1" x14ac:dyDescent="0.25">
      <c r="A17" s="55" t="s">
        <v>29</v>
      </c>
      <c r="B17" s="46">
        <v>15</v>
      </c>
      <c r="C17" s="47">
        <f t="shared" si="0"/>
        <v>1.7985611510791366</v>
      </c>
      <c r="D17" s="48"/>
      <c r="E17" s="49">
        <v>478076</v>
      </c>
      <c r="F17" s="47">
        <f t="shared" si="1"/>
        <v>6.1137368150346392</v>
      </c>
      <c r="G17" s="48"/>
      <c r="H17" s="49">
        <v>956152</v>
      </c>
      <c r="I17" s="67">
        <v>4061518.99</v>
      </c>
      <c r="J17" s="67">
        <f t="shared" si="2"/>
        <v>5017670.99</v>
      </c>
      <c r="K17" s="47">
        <f t="shared" si="3"/>
        <v>7.2625430205342623</v>
      </c>
      <c r="L17" s="52"/>
    </row>
    <row r="18" spans="1:12" ht="22.5" customHeight="1" x14ac:dyDescent="0.25">
      <c r="A18" s="45" t="s">
        <v>41</v>
      </c>
      <c r="B18" s="46">
        <v>13</v>
      </c>
      <c r="C18" s="47">
        <f t="shared" si="0"/>
        <v>1.5587529976019185</v>
      </c>
      <c r="D18" s="48"/>
      <c r="E18" s="49">
        <v>805648</v>
      </c>
      <c r="F18" s="47">
        <f t="shared" si="1"/>
        <v>10.302796705040677</v>
      </c>
      <c r="G18" s="48"/>
      <c r="H18" s="49">
        <v>1611296</v>
      </c>
      <c r="I18" s="67">
        <v>6667779.54</v>
      </c>
      <c r="J18" s="67">
        <f t="shared" si="2"/>
        <v>8279075.54</v>
      </c>
      <c r="K18" s="47">
        <f t="shared" si="3"/>
        <v>11.983077886002032</v>
      </c>
      <c r="L18" s="52"/>
    </row>
    <row r="19" spans="1:12" ht="22.5" customHeight="1" x14ac:dyDescent="0.25">
      <c r="A19" s="55" t="s">
        <v>23</v>
      </c>
      <c r="B19" s="54">
        <v>39</v>
      </c>
      <c r="C19" s="47">
        <f t="shared" si="0"/>
        <v>4.6762589928057556</v>
      </c>
      <c r="D19" s="48"/>
      <c r="E19" s="49">
        <v>1564951</v>
      </c>
      <c r="F19" s="47">
        <f t="shared" si="1"/>
        <v>20.012923766148631</v>
      </c>
      <c r="G19" s="48"/>
      <c r="H19" s="49">
        <v>3129902.27</v>
      </c>
      <c r="I19" s="67">
        <v>9061724.3200000003</v>
      </c>
      <c r="J19" s="67">
        <f t="shared" si="2"/>
        <v>12191626.59</v>
      </c>
      <c r="K19" s="47">
        <f t="shared" si="3"/>
        <v>17.646077787209482</v>
      </c>
      <c r="L19" s="52"/>
    </row>
    <row r="20" spans="1:12" ht="33" customHeight="1" x14ac:dyDescent="0.25">
      <c r="A20" s="37" t="s">
        <v>0</v>
      </c>
      <c r="B20" s="38">
        <f>SUM(B11:B19)</f>
        <v>834</v>
      </c>
      <c r="C20" s="39">
        <f>SUM(C11:C19)</f>
        <v>100</v>
      </c>
      <c r="D20" s="40" t="s">
        <v>1</v>
      </c>
      <c r="E20" s="41">
        <f>SUM(E11:E19)</f>
        <v>7819702</v>
      </c>
      <c r="F20" s="39">
        <f>SUM(F11:F19)</f>
        <v>99.999999999999986</v>
      </c>
      <c r="G20" s="40" t="s">
        <v>1</v>
      </c>
      <c r="H20" s="42">
        <f>SUM(H11:H19)</f>
        <v>15603245.229999999</v>
      </c>
      <c r="I20" s="43">
        <f>SUM(I11:I19)</f>
        <v>53486479.620000005</v>
      </c>
      <c r="J20" s="43">
        <f>SUM(J11:J19)</f>
        <v>69089724.849999994</v>
      </c>
      <c r="K20" s="39">
        <f>SUM(K11:K19)</f>
        <v>100</v>
      </c>
      <c r="L20" s="44" t="s">
        <v>1</v>
      </c>
    </row>
    <row r="21" spans="1:12" x14ac:dyDescent="0.2">
      <c r="A21" s="16"/>
      <c r="L21" s="16"/>
    </row>
  </sheetData>
  <mergeCells count="9">
    <mergeCell ref="B8:B9"/>
    <mergeCell ref="E8:E9"/>
    <mergeCell ref="A8:A9"/>
    <mergeCell ref="H8:L8"/>
    <mergeCell ref="A1:L1"/>
    <mergeCell ref="A2:L2"/>
    <mergeCell ref="A4:L4"/>
    <mergeCell ref="A5:L5"/>
    <mergeCell ref="A6:L6"/>
  </mergeCells>
  <pageMargins left="0.7" right="0.7" top="0.75" bottom="0.75" header="0.3" footer="0.3"/>
  <pageSetup scale="7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8"/>
  <sheetViews>
    <sheetView showGridLines="0" zoomScaleNormal="100" workbookViewId="0">
      <selection sqref="A1:L1"/>
    </sheetView>
  </sheetViews>
  <sheetFormatPr defaultColWidth="9.140625" defaultRowHeight="14.25" x14ac:dyDescent="0.2"/>
  <cols>
    <col min="1" max="1" width="23.140625" style="1" customWidth="1"/>
    <col min="2" max="2" width="11.7109375" style="1" customWidth="1"/>
    <col min="3" max="3" width="8.85546875" style="1" customWidth="1"/>
    <col min="4" max="4" width="3" style="1" customWidth="1"/>
    <col min="5" max="5" width="13" style="1" customWidth="1"/>
    <col min="6" max="6" width="8.85546875" style="1" customWidth="1"/>
    <col min="7" max="7" width="3" style="1" customWidth="1"/>
    <col min="8" max="8" width="12.140625" style="1" customWidth="1"/>
    <col min="9" max="9" width="11.7109375" style="1" customWidth="1"/>
    <col min="10" max="10" width="13.140625" style="1" customWidth="1"/>
    <col min="11" max="11" width="8.85546875" style="1" customWidth="1"/>
    <col min="12" max="12" width="3" style="1" customWidth="1"/>
    <col min="13" max="16384" width="9.140625" style="1"/>
  </cols>
  <sheetData>
    <row r="1" spans="1:12" ht="18" x14ac:dyDescent="0.25">
      <c r="A1" s="79" t="s">
        <v>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8" x14ac:dyDescent="0.25">
      <c r="A2" s="79" t="s">
        <v>40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4" spans="1:12" ht="1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2" ht="18" x14ac:dyDescent="0.25">
      <c r="A5" s="79" t="s">
        <v>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ht="15" x14ac:dyDescent="0.2">
      <c r="A6" s="80" t="s">
        <v>19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8" spans="1:12" ht="15.6" customHeight="1" x14ac:dyDescent="0.25">
      <c r="A8" s="24"/>
      <c r="B8" s="70" t="s">
        <v>17</v>
      </c>
      <c r="C8" s="25"/>
      <c r="D8" s="26"/>
      <c r="E8" s="70" t="s">
        <v>20</v>
      </c>
      <c r="F8" s="25"/>
      <c r="G8" s="27"/>
      <c r="H8" s="81" t="s">
        <v>35</v>
      </c>
      <c r="I8" s="82"/>
      <c r="J8" s="82"/>
      <c r="K8" s="82"/>
      <c r="L8" s="83"/>
    </row>
    <row r="9" spans="1:12" ht="39" customHeight="1" x14ac:dyDescent="0.25">
      <c r="A9" s="34" t="s">
        <v>6</v>
      </c>
      <c r="B9" s="71"/>
      <c r="C9" s="21" t="s">
        <v>37</v>
      </c>
      <c r="D9" s="29"/>
      <c r="E9" s="71"/>
      <c r="F9" s="21" t="s">
        <v>37</v>
      </c>
      <c r="G9" s="22"/>
      <c r="H9" s="23" t="s">
        <v>22</v>
      </c>
      <c r="I9" s="21" t="s">
        <v>21</v>
      </c>
      <c r="J9" s="22" t="s">
        <v>18</v>
      </c>
      <c r="K9" s="21" t="s">
        <v>37</v>
      </c>
      <c r="L9" s="29"/>
    </row>
    <row r="10" spans="1:12" ht="15.75" customHeight="1" x14ac:dyDescent="0.2">
      <c r="A10" s="30"/>
      <c r="B10" s="31"/>
      <c r="C10" s="32"/>
      <c r="D10" s="33"/>
      <c r="E10" s="32"/>
      <c r="F10" s="32"/>
      <c r="G10" s="32"/>
      <c r="H10" s="31"/>
      <c r="I10" s="32"/>
      <c r="J10" s="32"/>
      <c r="K10" s="32"/>
      <c r="L10" s="3"/>
    </row>
    <row r="11" spans="1:12" ht="22.5" customHeight="1" x14ac:dyDescent="0.25">
      <c r="A11" s="55" t="s">
        <v>9</v>
      </c>
      <c r="B11" s="54">
        <v>530</v>
      </c>
      <c r="C11" s="56">
        <f t="shared" ref="C11:C16" si="0">(B11/B$17)*100</f>
        <v>63.549160671462836</v>
      </c>
      <c r="D11" s="57" t="s">
        <v>1</v>
      </c>
      <c r="E11" s="49">
        <v>3884722.87</v>
      </c>
      <c r="F11" s="56">
        <f t="shared" ref="F11:F16" si="1">(E11/E$17)*100</f>
        <v>49.678652293402251</v>
      </c>
      <c r="G11" s="56" t="s">
        <v>1</v>
      </c>
      <c r="H11" s="50">
        <v>7752753.7400000002</v>
      </c>
      <c r="I11" s="51">
        <v>29834956.300000001</v>
      </c>
      <c r="J11" s="51">
        <f>H11+I11</f>
        <v>37587710.039999999</v>
      </c>
      <c r="K11" s="56">
        <f t="shared" ref="K11:K16" si="2">(J11/J$17)*100</f>
        <v>54.404197037412295</v>
      </c>
      <c r="L11" s="52" t="s">
        <v>1</v>
      </c>
    </row>
    <row r="12" spans="1:12" ht="22.5" customHeight="1" x14ac:dyDescent="0.25">
      <c r="A12" s="55" t="s">
        <v>7</v>
      </c>
      <c r="B12" s="54">
        <v>31</v>
      </c>
      <c r="C12" s="56">
        <f t="shared" si="0"/>
        <v>3.7170263788968825</v>
      </c>
      <c r="D12" s="52"/>
      <c r="E12" s="49">
        <v>369258</v>
      </c>
      <c r="F12" s="56">
        <f t="shared" si="1"/>
        <v>4.7221488900074684</v>
      </c>
      <c r="G12" s="57"/>
      <c r="H12" s="49">
        <v>719546.5</v>
      </c>
      <c r="I12" s="53">
        <v>1885778.51</v>
      </c>
      <c r="J12" s="53">
        <f>H12+I12</f>
        <v>2605325.0099999998</v>
      </c>
      <c r="K12" s="56">
        <f t="shared" si="2"/>
        <v>3.7709297810295159</v>
      </c>
      <c r="L12" s="52"/>
    </row>
    <row r="13" spans="1:12" ht="22.5" customHeight="1" x14ac:dyDescent="0.25">
      <c r="A13" s="55" t="s">
        <v>8</v>
      </c>
      <c r="B13" s="54">
        <v>90</v>
      </c>
      <c r="C13" s="56">
        <f t="shared" si="0"/>
        <v>10.791366906474821</v>
      </c>
      <c r="D13" s="57"/>
      <c r="E13" s="49">
        <v>682962.1</v>
      </c>
      <c r="F13" s="56">
        <f t="shared" si="1"/>
        <v>8.7338628342031033</v>
      </c>
      <c r="G13" s="57"/>
      <c r="H13" s="49">
        <v>1365862.2</v>
      </c>
      <c r="I13" s="53">
        <v>4717034.99</v>
      </c>
      <c r="J13" s="53">
        <f t="shared" ref="J13" si="3">H13+I13</f>
        <v>6082897.1900000004</v>
      </c>
      <c r="K13" s="56">
        <f t="shared" si="2"/>
        <v>8.8043442106717276</v>
      </c>
      <c r="L13" s="52"/>
    </row>
    <row r="14" spans="1:12" ht="22.5" customHeight="1" x14ac:dyDescent="0.25">
      <c r="A14" s="55" t="s">
        <v>10</v>
      </c>
      <c r="B14" s="54">
        <v>124</v>
      </c>
      <c r="C14" s="56">
        <f t="shared" si="0"/>
        <v>14.86810551558753</v>
      </c>
      <c r="D14" s="57"/>
      <c r="E14" s="49">
        <v>1224715.51</v>
      </c>
      <c r="F14" s="56">
        <f t="shared" si="1"/>
        <v>15.661919270865981</v>
      </c>
      <c r="G14" s="57"/>
      <c r="H14" s="49">
        <v>2448994.52</v>
      </c>
      <c r="I14" s="53">
        <v>7389210.5599999996</v>
      </c>
      <c r="J14" s="53">
        <f>H14+I14</f>
        <v>9838205.0800000001</v>
      </c>
      <c r="K14" s="56">
        <f t="shared" si="2"/>
        <v>14.239751426655161</v>
      </c>
      <c r="L14" s="52"/>
    </row>
    <row r="15" spans="1:12" ht="22.5" customHeight="1" x14ac:dyDescent="0.25">
      <c r="A15" s="55" t="s">
        <v>42</v>
      </c>
      <c r="B15" s="54">
        <v>20</v>
      </c>
      <c r="C15" s="56">
        <f t="shared" si="0"/>
        <v>2.3980815347721824</v>
      </c>
      <c r="D15" s="57"/>
      <c r="E15" s="49">
        <v>93093</v>
      </c>
      <c r="F15" s="56">
        <f t="shared" si="1"/>
        <v>1.1904928440750511</v>
      </c>
      <c r="G15" s="57"/>
      <c r="H15" s="49">
        <v>186186</v>
      </c>
      <c r="I15" s="53">
        <v>597774.93999999994</v>
      </c>
      <c r="J15" s="53">
        <f>H15+I15</f>
        <v>783960.94</v>
      </c>
      <c r="K15" s="56">
        <f t="shared" si="2"/>
        <v>1.1346997570218287</v>
      </c>
      <c r="L15" s="52"/>
    </row>
    <row r="16" spans="1:12" ht="22.5" customHeight="1" x14ac:dyDescent="0.25">
      <c r="A16" s="45" t="s">
        <v>23</v>
      </c>
      <c r="B16" s="54">
        <v>39</v>
      </c>
      <c r="C16" s="56">
        <f t="shared" si="0"/>
        <v>4.6762589928057556</v>
      </c>
      <c r="D16" s="57"/>
      <c r="E16" s="49">
        <v>1564951.13</v>
      </c>
      <c r="F16" s="56">
        <f t="shared" si="1"/>
        <v>20.012923867446155</v>
      </c>
      <c r="G16" s="57"/>
      <c r="H16" s="49">
        <v>3129902.27</v>
      </c>
      <c r="I16" s="53">
        <v>9061724.3200000003</v>
      </c>
      <c r="J16" s="53">
        <f>H16+I16</f>
        <v>12191626.59</v>
      </c>
      <c r="K16" s="56">
        <f t="shared" si="2"/>
        <v>17.646077787209482</v>
      </c>
      <c r="L16" s="52"/>
    </row>
    <row r="17" spans="1:12" ht="33" customHeight="1" x14ac:dyDescent="0.25">
      <c r="A17" s="34" t="s">
        <v>0</v>
      </c>
      <c r="B17" s="58">
        <f>SUM(B11:B16)</f>
        <v>834</v>
      </c>
      <c r="C17" s="59">
        <f>SUM(C11:C16)</f>
        <v>100.00000000000001</v>
      </c>
      <c r="D17" s="60" t="s">
        <v>1</v>
      </c>
      <c r="E17" s="41">
        <f>SUM(E11:E16)</f>
        <v>7819702.6099999994</v>
      </c>
      <c r="F17" s="59">
        <f>SUM(F11:F16)</f>
        <v>100</v>
      </c>
      <c r="G17" s="60" t="s">
        <v>1</v>
      </c>
      <c r="H17" s="42">
        <f>SUM(H11:H16)</f>
        <v>15603245.229999999</v>
      </c>
      <c r="I17" s="43">
        <f>SUM(I11:I16)</f>
        <v>53486479.620000005</v>
      </c>
      <c r="J17" s="43">
        <f>SUM(J11:J16)</f>
        <v>69089724.849999994</v>
      </c>
      <c r="K17" s="39">
        <f>SUM(K11:K16)</f>
        <v>100.00000000000001</v>
      </c>
      <c r="L17" s="44" t="s">
        <v>1</v>
      </c>
    </row>
    <row r="18" spans="1:12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x14ac:dyDescent="0.2">
      <c r="A19" s="36"/>
      <c r="B19" s="16"/>
      <c r="C19" s="16"/>
      <c r="D19" s="16"/>
      <c r="E19" s="16"/>
      <c r="F19" s="16"/>
      <c r="G19" s="16"/>
      <c r="H19" s="16"/>
      <c r="I19" s="16"/>
      <c r="J19" s="18"/>
      <c r="K19" s="16"/>
      <c r="L19" s="16"/>
    </row>
    <row r="20" spans="1:12" x14ac:dyDescent="0.2">
      <c r="H20" s="4"/>
      <c r="I20" s="4"/>
      <c r="J20" s="4"/>
    </row>
    <row r="21" spans="1:12" x14ac:dyDescent="0.2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2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">
      <c r="B24" s="5"/>
    </row>
    <row r="25" spans="1:12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">
      <c r="A26" s="1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2">
      <c r="B27" s="5"/>
    </row>
    <row r="28" spans="1:12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2:12" x14ac:dyDescent="0.2">
      <c r="B33" s="5"/>
    </row>
    <row r="34" spans="2:12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12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2:1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2:12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2:12" x14ac:dyDescent="0.2">
      <c r="B38" s="5"/>
    </row>
    <row r="39" spans="2:12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2:12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2:12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2:12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2:12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2:12" x14ac:dyDescent="0.2">
      <c r="B44" s="5"/>
    </row>
    <row r="45" spans="2:12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2:12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2:12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2:12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</sheetData>
  <mergeCells count="8">
    <mergeCell ref="E8:E9"/>
    <mergeCell ref="B8:B9"/>
    <mergeCell ref="H8:L8"/>
    <mergeCell ref="A1:L1"/>
    <mergeCell ref="A2:L2"/>
    <mergeCell ref="A4:L4"/>
    <mergeCell ref="A5:L5"/>
    <mergeCell ref="A6:L6"/>
  </mergeCells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4"/>
  <sheetViews>
    <sheetView showGridLines="0" zoomScaleNormal="100" workbookViewId="0">
      <selection sqref="A1:L1"/>
    </sheetView>
  </sheetViews>
  <sheetFormatPr defaultColWidth="9.140625" defaultRowHeight="14.25" x14ac:dyDescent="0.2"/>
  <cols>
    <col min="1" max="1" width="30" style="1" customWidth="1"/>
    <col min="2" max="2" width="11.7109375" style="1" customWidth="1"/>
    <col min="3" max="3" width="8.85546875" style="1" customWidth="1"/>
    <col min="4" max="4" width="3" style="1" customWidth="1"/>
    <col min="5" max="5" width="12.7109375" style="1" customWidth="1"/>
    <col min="6" max="6" width="8.85546875" style="1" customWidth="1"/>
    <col min="7" max="7" width="3" style="1" customWidth="1"/>
    <col min="8" max="8" width="13.5703125" style="1" bestFit="1" customWidth="1"/>
    <col min="9" max="10" width="11.7109375" style="1" customWidth="1"/>
    <col min="11" max="11" width="8.140625" style="1" customWidth="1"/>
    <col min="12" max="12" width="3" style="1" customWidth="1"/>
    <col min="13" max="16384" width="9.140625" style="1"/>
  </cols>
  <sheetData>
    <row r="1" spans="1:12" ht="15.75" customHeight="1" x14ac:dyDescent="0.2">
      <c r="A1" s="84" t="s">
        <v>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8" x14ac:dyDescent="0.2">
      <c r="A2" s="84" t="s">
        <v>40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8" x14ac:dyDescent="0.2">
      <c r="A4" s="84" t="s">
        <v>11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ht="18" x14ac:dyDescent="0.2">
      <c r="A5" s="84" t="s">
        <v>36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ht="15" x14ac:dyDescent="0.2">
      <c r="A6" s="80" t="s">
        <v>19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8" spans="1:12" ht="15.6" customHeight="1" x14ac:dyDescent="0.25">
      <c r="A8" s="24"/>
      <c r="B8" s="70" t="s">
        <v>17</v>
      </c>
      <c r="C8" s="25"/>
      <c r="D8" s="26"/>
      <c r="E8" s="70" t="s">
        <v>20</v>
      </c>
      <c r="F8" s="25"/>
      <c r="G8" s="27"/>
      <c r="H8" s="81" t="s">
        <v>35</v>
      </c>
      <c r="I8" s="82"/>
      <c r="J8" s="82"/>
      <c r="K8" s="82"/>
      <c r="L8" s="83"/>
    </row>
    <row r="9" spans="1:12" ht="36.75" customHeight="1" x14ac:dyDescent="0.25">
      <c r="A9" s="28" t="s">
        <v>30</v>
      </c>
      <c r="B9" s="71"/>
      <c r="C9" s="21" t="s">
        <v>37</v>
      </c>
      <c r="D9" s="29"/>
      <c r="E9" s="71"/>
      <c r="F9" s="21" t="s">
        <v>37</v>
      </c>
      <c r="G9" s="22"/>
      <c r="H9" s="65" t="s">
        <v>22</v>
      </c>
      <c r="I9" s="21" t="s">
        <v>21</v>
      </c>
      <c r="J9" s="22" t="s">
        <v>18</v>
      </c>
      <c r="K9" s="21" t="s">
        <v>37</v>
      </c>
      <c r="L9" s="29"/>
    </row>
    <row r="10" spans="1:12" ht="15.75" customHeight="1" x14ac:dyDescent="0.2">
      <c r="A10" s="30"/>
      <c r="B10" s="31"/>
      <c r="C10" s="32"/>
      <c r="D10" s="33"/>
      <c r="E10" s="32"/>
      <c r="F10" s="32"/>
      <c r="G10" s="32"/>
      <c r="H10" s="31"/>
      <c r="I10" s="32"/>
      <c r="J10" s="32"/>
      <c r="K10" s="32"/>
      <c r="L10" s="3"/>
    </row>
    <row r="11" spans="1:12" ht="22.5" customHeight="1" x14ac:dyDescent="0.25">
      <c r="A11" s="55" t="s">
        <v>44</v>
      </c>
      <c r="B11" s="54">
        <v>298</v>
      </c>
      <c r="C11" s="56">
        <f t="shared" ref="C11:C20" si="0">(B11/$B$21)*100</f>
        <v>35.731414868105517</v>
      </c>
      <c r="D11" s="57" t="s">
        <v>1</v>
      </c>
      <c r="E11" s="49">
        <v>2875968</v>
      </c>
      <c r="F11" s="56">
        <f t="shared" ref="F11:F20" si="1">(E11/$E$21)*100</f>
        <v>36.778490635383633</v>
      </c>
      <c r="G11" s="57" t="s">
        <v>1</v>
      </c>
      <c r="H11" s="50">
        <v>5718309</v>
      </c>
      <c r="I11" s="66">
        <v>12940837</v>
      </c>
      <c r="J11" s="66">
        <f t="shared" ref="J11:J19" si="2">(H11+I11)</f>
        <v>18659146</v>
      </c>
      <c r="K11" s="56">
        <f t="shared" ref="K11:K20" si="3">(J11/$J$21)*100</f>
        <v>27.007121305893143</v>
      </c>
      <c r="L11" s="68" t="s">
        <v>1</v>
      </c>
    </row>
    <row r="12" spans="1:12" ht="22.5" customHeight="1" x14ac:dyDescent="0.25">
      <c r="A12" s="55" t="s">
        <v>12</v>
      </c>
      <c r="B12" s="54">
        <v>249</v>
      </c>
      <c r="C12" s="56">
        <f t="shared" si="0"/>
        <v>29.856115107913666</v>
      </c>
      <c r="D12" s="57"/>
      <c r="E12" s="49">
        <v>2331387</v>
      </c>
      <c r="F12" s="56">
        <f t="shared" si="1"/>
        <v>29.814272949822506</v>
      </c>
      <c r="G12" s="57"/>
      <c r="H12" s="67">
        <v>4661748</v>
      </c>
      <c r="I12" s="67">
        <v>16313150</v>
      </c>
      <c r="J12" s="67">
        <f t="shared" si="2"/>
        <v>20974898</v>
      </c>
      <c r="K12" s="56">
        <f t="shared" si="3"/>
        <v>30.358925036801555</v>
      </c>
      <c r="L12" s="68"/>
    </row>
    <row r="13" spans="1:12" ht="22.5" customHeight="1" x14ac:dyDescent="0.25">
      <c r="A13" s="55" t="s">
        <v>13</v>
      </c>
      <c r="B13" s="54">
        <v>95</v>
      </c>
      <c r="C13" s="56">
        <f t="shared" si="0"/>
        <v>11.390887290167866</v>
      </c>
      <c r="D13" s="57"/>
      <c r="E13" s="49">
        <v>531777</v>
      </c>
      <c r="F13" s="56">
        <f t="shared" si="1"/>
        <v>6.8004774095582423</v>
      </c>
      <c r="G13" s="57"/>
      <c r="H13" s="67">
        <v>1062049</v>
      </c>
      <c r="I13" s="67">
        <v>5282322</v>
      </c>
      <c r="J13" s="67">
        <f t="shared" si="2"/>
        <v>6344371</v>
      </c>
      <c r="K13" s="56">
        <f t="shared" si="3"/>
        <v>9.1827995346941709</v>
      </c>
      <c r="L13" s="68"/>
    </row>
    <row r="14" spans="1:12" ht="22.5" customHeight="1" x14ac:dyDescent="0.25">
      <c r="A14" s="55" t="s">
        <v>14</v>
      </c>
      <c r="B14" s="54">
        <v>55</v>
      </c>
      <c r="C14" s="56">
        <f t="shared" si="0"/>
        <v>6.5947242206235019</v>
      </c>
      <c r="D14" s="57"/>
      <c r="E14" s="49">
        <v>208857</v>
      </c>
      <c r="F14" s="56">
        <f t="shared" si="1"/>
        <v>2.6709077495418305</v>
      </c>
      <c r="G14" s="57"/>
      <c r="H14" s="67">
        <v>417715</v>
      </c>
      <c r="I14" s="67">
        <v>2579837</v>
      </c>
      <c r="J14" s="67">
        <f t="shared" si="2"/>
        <v>2997552</v>
      </c>
      <c r="K14" s="56">
        <f t="shared" si="3"/>
        <v>4.3386364244495761</v>
      </c>
      <c r="L14" s="68"/>
    </row>
    <row r="15" spans="1:12" ht="21.75" customHeight="1" x14ac:dyDescent="0.25">
      <c r="A15" s="55" t="s">
        <v>15</v>
      </c>
      <c r="B15" s="54">
        <v>31</v>
      </c>
      <c r="C15" s="56">
        <f t="shared" si="0"/>
        <v>3.7170263788968825</v>
      </c>
      <c r="D15" s="57"/>
      <c r="E15" s="49">
        <v>121600</v>
      </c>
      <c r="F15" s="56">
        <f t="shared" si="1"/>
        <v>1.5550466699430068</v>
      </c>
      <c r="G15" s="57"/>
      <c r="H15" s="67">
        <v>243200</v>
      </c>
      <c r="I15" s="67">
        <v>1930092</v>
      </c>
      <c r="J15" s="67">
        <f t="shared" si="2"/>
        <v>2173292</v>
      </c>
      <c r="K15" s="56">
        <f t="shared" si="3"/>
        <v>3.1456080935926609</v>
      </c>
      <c r="L15" s="68"/>
    </row>
    <row r="16" spans="1:12" ht="22.5" customHeight="1" x14ac:dyDescent="0.25">
      <c r="A16" s="55" t="s">
        <v>16</v>
      </c>
      <c r="B16" s="54">
        <v>20</v>
      </c>
      <c r="C16" s="56">
        <f t="shared" si="0"/>
        <v>2.3980815347721824</v>
      </c>
      <c r="D16" s="57"/>
      <c r="E16" s="49">
        <v>44404</v>
      </c>
      <c r="F16" s="56">
        <f t="shared" si="1"/>
        <v>0.56784779878412228</v>
      </c>
      <c r="G16" s="57"/>
      <c r="H16" s="67">
        <v>88809</v>
      </c>
      <c r="I16" s="67">
        <v>810725</v>
      </c>
      <c r="J16" s="67">
        <f t="shared" si="2"/>
        <v>899534</v>
      </c>
      <c r="K16" s="56">
        <f t="shared" si="3"/>
        <v>1.3019794076736033</v>
      </c>
      <c r="L16" s="68"/>
    </row>
    <row r="17" spans="1:12" ht="22.5" customHeight="1" x14ac:dyDescent="0.25">
      <c r="A17" s="55" t="s">
        <v>43</v>
      </c>
      <c r="B17" s="54">
        <v>21</v>
      </c>
      <c r="C17" s="56">
        <f t="shared" si="0"/>
        <v>2.5179856115107913</v>
      </c>
      <c r="D17" s="57"/>
      <c r="E17" s="49">
        <v>92396</v>
      </c>
      <c r="F17" s="56">
        <f t="shared" si="1"/>
        <v>1.1815797049017605</v>
      </c>
      <c r="G17" s="57"/>
      <c r="H17" s="67">
        <v>184792</v>
      </c>
      <c r="I17" s="67">
        <v>2250504</v>
      </c>
      <c r="J17" s="67">
        <f t="shared" si="2"/>
        <v>2435296</v>
      </c>
      <c r="K17" s="56">
        <f t="shared" si="3"/>
        <v>3.5248309053241966</v>
      </c>
      <c r="L17" s="68"/>
    </row>
    <row r="18" spans="1:12" ht="21.75" customHeight="1" x14ac:dyDescent="0.25">
      <c r="A18" s="55" t="s">
        <v>31</v>
      </c>
      <c r="B18" s="54">
        <v>16</v>
      </c>
      <c r="C18" s="56">
        <f t="shared" si="0"/>
        <v>1.9184652278177456</v>
      </c>
      <c r="D18" s="57"/>
      <c r="E18" s="49">
        <v>26516</v>
      </c>
      <c r="F18" s="56">
        <f t="shared" si="1"/>
        <v>0.33909224917934844</v>
      </c>
      <c r="G18" s="57"/>
      <c r="H18" s="67">
        <v>53032</v>
      </c>
      <c r="I18" s="67">
        <v>906541</v>
      </c>
      <c r="J18" s="67">
        <f t="shared" si="2"/>
        <v>959573</v>
      </c>
      <c r="K18" s="56">
        <f t="shared" si="3"/>
        <v>1.3888794488697287</v>
      </c>
      <c r="L18" s="68"/>
    </row>
    <row r="19" spans="1:12" s="17" customFormat="1" ht="21.75" customHeight="1" x14ac:dyDescent="0.25">
      <c r="A19" s="55" t="s">
        <v>32</v>
      </c>
      <c r="B19" s="54">
        <v>10</v>
      </c>
      <c r="C19" s="56">
        <f t="shared" si="0"/>
        <v>1.1990407673860912</v>
      </c>
      <c r="D19" s="61"/>
      <c r="E19" s="49">
        <v>21845</v>
      </c>
      <c r="F19" s="56">
        <f t="shared" si="1"/>
        <v>0.27935850744165286</v>
      </c>
      <c r="G19" s="61"/>
      <c r="H19" s="67">
        <v>43690</v>
      </c>
      <c r="I19" s="67">
        <v>1410747</v>
      </c>
      <c r="J19" s="67">
        <f t="shared" si="2"/>
        <v>1454437</v>
      </c>
      <c r="K19" s="56">
        <f t="shared" si="3"/>
        <v>2.1051422444938965</v>
      </c>
      <c r="L19" s="68"/>
    </row>
    <row r="20" spans="1:12" s="17" customFormat="1" ht="21.75" customHeight="1" x14ac:dyDescent="0.25">
      <c r="A20" s="55" t="s">
        <v>23</v>
      </c>
      <c r="B20" s="62">
        <v>39</v>
      </c>
      <c r="C20" s="56">
        <f t="shared" si="0"/>
        <v>4.6762589928057556</v>
      </c>
      <c r="D20" s="52"/>
      <c r="E20" s="49">
        <v>1564951</v>
      </c>
      <c r="F20" s="56">
        <f t="shared" si="1"/>
        <v>20.0129263254439</v>
      </c>
      <c r="G20" s="52"/>
      <c r="H20" s="67">
        <v>3129902.27</v>
      </c>
      <c r="I20" s="67">
        <v>9061724.3200000003</v>
      </c>
      <c r="J20" s="67">
        <f>(H20+I20)</f>
        <v>12191626.59</v>
      </c>
      <c r="K20" s="56">
        <f t="shared" si="3"/>
        <v>17.646077598207462</v>
      </c>
      <c r="L20" s="69"/>
    </row>
    <row r="21" spans="1:12" ht="21.75" customHeight="1" x14ac:dyDescent="0.25">
      <c r="A21" s="34" t="s">
        <v>0</v>
      </c>
      <c r="B21" s="58">
        <f>SUM(B11:B20)</f>
        <v>834</v>
      </c>
      <c r="C21" s="59">
        <f>SUM(C11:C20)</f>
        <v>100.00000000000003</v>
      </c>
      <c r="D21" s="60" t="s">
        <v>1</v>
      </c>
      <c r="E21" s="41">
        <f>SUM(E11:E20)</f>
        <v>7819701</v>
      </c>
      <c r="F21" s="59">
        <f>SUM(F11:F20)</f>
        <v>100.00000000000001</v>
      </c>
      <c r="G21" s="60" t="s">
        <v>1</v>
      </c>
      <c r="H21" s="42">
        <f>SUM(H11:H20)</f>
        <v>15603246.27</v>
      </c>
      <c r="I21" s="43">
        <f>SUM(I11:I20)</f>
        <v>53486479.32</v>
      </c>
      <c r="J21" s="43">
        <f>SUM(J11:J20)</f>
        <v>69089725.590000004</v>
      </c>
      <c r="K21" s="63">
        <f>SUM(K11:K20)</f>
        <v>99.999999999999972</v>
      </c>
      <c r="L21" s="64" t="s">
        <v>1</v>
      </c>
    </row>
    <row r="22" spans="1:12" ht="33" customHeight="1" x14ac:dyDescent="0.2"/>
    <row r="23" spans="1:12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x14ac:dyDescent="0.2">
      <c r="A24" s="3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x14ac:dyDescent="0.2">
      <c r="A25" s="16"/>
      <c r="B25" s="16"/>
      <c r="C25" s="16"/>
      <c r="D25" s="16"/>
      <c r="E25" s="16"/>
      <c r="F25" s="16"/>
      <c r="G25" s="16"/>
      <c r="H25" s="4"/>
      <c r="I25" s="4"/>
      <c r="J25" s="4"/>
      <c r="K25" s="16"/>
      <c r="L25" s="16"/>
    </row>
    <row r="26" spans="1:12" x14ac:dyDescent="0.2">
      <c r="A26" s="16"/>
      <c r="B26" s="16"/>
      <c r="C26" s="16"/>
      <c r="D26" s="16"/>
      <c r="E26" s="16"/>
      <c r="F26" s="16"/>
      <c r="G26" s="16"/>
      <c r="H26" s="4"/>
      <c r="I26" s="4"/>
      <c r="J26" s="4"/>
      <c r="K26" s="16"/>
      <c r="L26" s="16"/>
    </row>
    <row r="27" spans="1:12" x14ac:dyDescent="0.2">
      <c r="A27" s="16"/>
      <c r="B27" s="16"/>
      <c r="C27" s="16"/>
      <c r="D27" s="16"/>
      <c r="E27" s="16"/>
      <c r="F27" s="16"/>
      <c r="G27" s="16"/>
      <c r="H27" s="4"/>
      <c r="I27" s="4"/>
      <c r="J27" s="4"/>
      <c r="K27" s="16"/>
      <c r="L27" s="16"/>
    </row>
    <row r="28" spans="1:12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x14ac:dyDescent="0.2">
      <c r="A29" s="16"/>
      <c r="B29" s="16"/>
      <c r="C29" s="16"/>
      <c r="D29" s="16"/>
      <c r="E29" s="16"/>
      <c r="F29" s="16"/>
      <c r="G29" s="16"/>
      <c r="H29" s="4"/>
      <c r="I29" s="4"/>
      <c r="J29" s="4"/>
      <c r="K29" s="16"/>
      <c r="L29" s="16"/>
    </row>
    <row r="30" spans="1:12" ht="15" x14ac:dyDescent="0.25">
      <c r="B30" s="13"/>
      <c r="C30" s="14"/>
      <c r="D30" s="14"/>
      <c r="E30" s="14"/>
      <c r="F30" s="14"/>
      <c r="G30" s="14"/>
      <c r="H30" s="14"/>
      <c r="I30" s="14"/>
      <c r="J30" s="14"/>
      <c r="K30" s="5"/>
      <c r="L30" s="5"/>
    </row>
    <row r="31" spans="1:12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2:12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2:12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12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2:1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2:12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2:12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2:12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2:12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2:12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2:12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2:12" x14ac:dyDescent="0.2">
      <c r="B43" s="5"/>
    </row>
    <row r="44" spans="2:12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2:12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2:12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2:12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2:12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2:12" x14ac:dyDescent="0.2">
      <c r="B49" s="5"/>
    </row>
    <row r="50" spans="2:12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2:12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2:12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x14ac:dyDescent="0.2">
      <c r="B54" s="5"/>
    </row>
    <row r="55" spans="2:12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2:12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2:12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2:12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2:12" x14ac:dyDescent="0.2">
      <c r="B60" s="5"/>
    </row>
    <row r="61" spans="2:12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2:12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2:12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2:12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</sheetData>
  <mergeCells count="8">
    <mergeCell ref="H8:L8"/>
    <mergeCell ref="A1:L1"/>
    <mergeCell ref="A2:L2"/>
    <mergeCell ref="A4:L4"/>
    <mergeCell ref="A5:L5"/>
    <mergeCell ref="A6:L6"/>
    <mergeCell ref="B8:B9"/>
    <mergeCell ref="E8:E9"/>
  </mergeCells>
  <pageMargins left="0.7" right="0.7" top="0.75" bottom="0.75" header="0.3" footer="0.3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060A5-ACC9-47EE-A8C3-05F18D97AE0D}"/>
</file>

<file path=customXml/itemProps2.xml><?xml version="1.0" encoding="utf-8"?>
<ds:datastoreItem xmlns:ds="http://schemas.openxmlformats.org/officeDocument/2006/customXml" ds:itemID="{7A53654A-C7DF-46AE-9C91-4565461CF639}"/>
</file>

<file path=customXml/itemProps3.xml><?xml version="1.0" encoding="utf-8"?>
<ds:datastoreItem xmlns:ds="http://schemas.openxmlformats.org/officeDocument/2006/customXml" ds:itemID="{CF0D1563-701D-4884-A72B-D3AB1A0222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1. by Liability Range</vt:lpstr>
      <vt:lpstr>2. by Borough</vt:lpstr>
      <vt:lpstr>3. by Room Rent</vt:lpstr>
      <vt:lpstr>'1. by Liability Range'!Print_Area</vt:lpstr>
      <vt:lpstr>'2. by Borough'!Print_Area</vt:lpstr>
      <vt:lpstr>'3. by Room Rent'!Print_Area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RobinsonS</dc:creator>
  <cp:lastModifiedBy>daboss</cp:lastModifiedBy>
  <cp:lastPrinted>2021-06-09T14:16:38Z</cp:lastPrinted>
  <dcterms:created xsi:type="dcterms:W3CDTF">2014-10-31T17:21:55Z</dcterms:created>
  <dcterms:modified xsi:type="dcterms:W3CDTF">2021-06-09T14:16:46Z</dcterms:modified>
</cp:coreProperties>
</file>