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-60" windowWidth="9330" windowHeight="12150"/>
  </bookViews>
  <sheets>
    <sheet name="1. by Liability Range" sheetId="4" r:id="rId1"/>
    <sheet name="2. by Borough" sheetId="5" r:id="rId2"/>
    <sheet name="3. by Room Rent" sheetId="10" r:id="rId3"/>
  </sheets>
  <definedNames>
    <definedName name="_AMO_UniqueIdentifier" hidden="1">"'a61a5ded-d7b4-48e7-84ce-2d7b1815ac57'"</definedName>
    <definedName name="_xlnm.Print_Area" localSheetId="0">'1. by Liability Range'!$A$1:$L$26</definedName>
    <definedName name="_xlnm.Print_Area" localSheetId="1">'2. by Borough'!$A$1:$L$18</definedName>
    <definedName name="_xlnm.Print_Area" localSheetId="2">'3. by Room Rent'!$A$1:$L$24</definedName>
  </definedNames>
  <calcPr calcId="145621"/>
</workbook>
</file>

<file path=xl/calcChain.xml><?xml version="1.0" encoding="utf-8"?>
<calcChain xmlns="http://schemas.openxmlformats.org/spreadsheetml/2006/main">
  <c r="J22" i="10" l="1"/>
  <c r="J11" i="10"/>
  <c r="J23" i="10" l="1"/>
  <c r="I26" i="4" l="1"/>
  <c r="H26" i="4"/>
  <c r="E26" i="4"/>
  <c r="F25" i="4" s="1"/>
  <c r="B26" i="4"/>
  <c r="C25" i="4" s="1"/>
  <c r="J25" i="4"/>
  <c r="H18" i="5"/>
  <c r="I24" i="10"/>
  <c r="H24" i="10"/>
  <c r="E24" i="10"/>
  <c r="F23" i="10" s="1"/>
  <c r="B24" i="10"/>
  <c r="C23" i="10" l="1"/>
  <c r="C22" i="10"/>
  <c r="J21" i="10"/>
  <c r="J20" i="10"/>
  <c r="J12" i="10" l="1"/>
  <c r="J13" i="10"/>
  <c r="J14" i="10"/>
  <c r="J15" i="10"/>
  <c r="J16" i="10"/>
  <c r="J17" i="10"/>
  <c r="J18" i="10"/>
  <c r="J19" i="10"/>
  <c r="J24" i="10" l="1"/>
  <c r="F15" i="10" l="1"/>
  <c r="I18" i="5"/>
  <c r="E18" i="5"/>
  <c r="B18" i="5"/>
  <c r="C17" i="5" s="1"/>
  <c r="F12" i="4"/>
  <c r="C21" i="4"/>
  <c r="J15" i="5"/>
  <c r="J14" i="5"/>
  <c r="J16" i="5"/>
  <c r="J11" i="5"/>
  <c r="J13" i="5"/>
  <c r="J12" i="5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C11" i="4"/>
  <c r="F15" i="5" l="1"/>
  <c r="F17" i="5"/>
  <c r="J26" i="4"/>
  <c r="K22" i="4" s="1"/>
  <c r="C11" i="10"/>
  <c r="C11" i="5"/>
  <c r="C24" i="4"/>
  <c r="F14" i="4"/>
  <c r="C12" i="5"/>
  <c r="F18" i="4"/>
  <c r="F16" i="4"/>
  <c r="F11" i="4"/>
  <c r="F22" i="4"/>
  <c r="F16" i="10"/>
  <c r="F20" i="10"/>
  <c r="F14" i="10"/>
  <c r="F12" i="10"/>
  <c r="F13" i="10"/>
  <c r="F11" i="10"/>
  <c r="F19" i="10"/>
  <c r="F21" i="10"/>
  <c r="F17" i="10"/>
  <c r="F18" i="10"/>
  <c r="C18" i="10"/>
  <c r="C17" i="10"/>
  <c r="C15" i="10"/>
  <c r="C13" i="10"/>
  <c r="C20" i="10"/>
  <c r="C21" i="10"/>
  <c r="C14" i="10"/>
  <c r="F19" i="4"/>
  <c r="F17" i="4"/>
  <c r="F15" i="4"/>
  <c r="C18" i="4"/>
  <c r="C12" i="4"/>
  <c r="C22" i="4"/>
  <c r="C16" i="4"/>
  <c r="C23" i="4"/>
  <c r="C15" i="4"/>
  <c r="C19" i="4"/>
  <c r="C17" i="4"/>
  <c r="C14" i="4"/>
  <c r="C20" i="4"/>
  <c r="C13" i="4"/>
  <c r="J18" i="5"/>
  <c r="K17" i="5" s="1"/>
  <c r="F12" i="5"/>
  <c r="F14" i="5"/>
  <c r="C14" i="5"/>
  <c r="C16" i="5"/>
  <c r="C16" i="10"/>
  <c r="F24" i="4"/>
  <c r="F23" i="4"/>
  <c r="C13" i="5"/>
  <c r="F16" i="5"/>
  <c r="C15" i="5"/>
  <c r="F13" i="5"/>
  <c r="C12" i="10"/>
  <c r="F21" i="4"/>
  <c r="F20" i="4"/>
  <c r="F11" i="5"/>
  <c r="C19" i="10"/>
  <c r="F13" i="4"/>
  <c r="F18" i="5" l="1"/>
  <c r="C24" i="10"/>
  <c r="F24" i="10"/>
  <c r="F26" i="4"/>
  <c r="C26" i="4"/>
  <c r="K12" i="5"/>
  <c r="K11" i="5"/>
  <c r="K15" i="5"/>
  <c r="K23" i="4"/>
  <c r="K12" i="4"/>
  <c r="K14" i="4"/>
  <c r="K24" i="4"/>
  <c r="K16" i="5"/>
  <c r="K14" i="5"/>
  <c r="K13" i="5"/>
  <c r="K21" i="4"/>
  <c r="K25" i="4"/>
  <c r="K19" i="4"/>
  <c r="K17" i="4"/>
  <c r="K15" i="4"/>
  <c r="K11" i="4"/>
  <c r="K16" i="4"/>
  <c r="K13" i="4"/>
  <c r="K18" i="4"/>
  <c r="K20" i="4"/>
  <c r="C18" i="5"/>
  <c r="K26" i="4" l="1"/>
  <c r="K18" i="5"/>
  <c r="K12" i="10" l="1"/>
  <c r="K16" i="10" l="1"/>
  <c r="K22" i="10"/>
  <c r="K19" i="10"/>
  <c r="K18" i="10"/>
  <c r="K15" i="10"/>
  <c r="K23" i="10"/>
  <c r="K21" i="10"/>
  <c r="K17" i="10"/>
  <c r="K11" i="10"/>
  <c r="K14" i="10"/>
  <c r="K20" i="10"/>
  <c r="K13" i="10"/>
  <c r="K24" i="10" l="1"/>
</calcChain>
</file>

<file path=xl/sharedStrings.xml><?xml version="1.0" encoding="utf-8"?>
<sst xmlns="http://schemas.openxmlformats.org/spreadsheetml/2006/main" count="103" uniqueCount="55">
  <si>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</si>
  <si>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</si>
  <si>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</si>
  <si>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</si>
  <si>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</si>
  <si>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</si>
  <si>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</si>
  <si>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</si>
  <si>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</si>
  <si>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</si>
  <si>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</si>
  <si>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Staten Island</t>
  </si>
  <si>
    <t>Table 3</t>
  </si>
  <si>
    <t>$40 - $100</t>
  </si>
  <si>
    <t>$100 - $150</t>
  </si>
  <si>
    <t>$150 - $200</t>
  </si>
  <si>
    <t>$200 - $250</t>
  </si>
  <si>
    <t>$250 - $300</t>
  </si>
  <si>
    <t>$300 - $350</t>
  </si>
  <si>
    <t>$350 - $400</t>
  </si>
  <si>
    <t>Number of Hotels</t>
  </si>
  <si>
    <t>Total</t>
  </si>
  <si>
    <t>(NUMBER OF ROOMS RENTED AND DOLLARS IN THOUSANDS)</t>
  </si>
  <si>
    <t>Number of Rooms Rented</t>
  </si>
  <si>
    <t>$40 or less</t>
  </si>
  <si>
    <t>n/a</t>
  </si>
  <si>
    <t>5.875% Tax</t>
  </si>
  <si>
    <t>Not Available</t>
  </si>
  <si>
    <t>Daily Room Tax</t>
  </si>
  <si>
    <t>$400 - $500</t>
  </si>
  <si>
    <t>Remarketers</t>
  </si>
  <si>
    <t>$10K - $25K</t>
  </si>
  <si>
    <t>$25K - $50K</t>
  </si>
  <si>
    <t>$50K - $100K</t>
  </si>
  <si>
    <t>$100K - $200K</t>
  </si>
  <si>
    <t>$200K - $300K</t>
  </si>
  <si>
    <t>$300K - $400K</t>
  </si>
  <si>
    <t>$400K - $500K</t>
  </si>
  <si>
    <t>$500K - $1M</t>
  </si>
  <si>
    <t>$1M - $1.5M</t>
  </si>
  <si>
    <t>$1.5M - $2M</t>
  </si>
  <si>
    <t>$2M - $2.5M</t>
  </si>
  <si>
    <t>Average Daily Room Rent</t>
  </si>
  <si>
    <t>$2.5M - $4M</t>
  </si>
  <si>
    <t>$500 - $700</t>
  </si>
  <si>
    <t>More than $4M</t>
  </si>
  <si>
    <t>$10K or Less</t>
  </si>
  <si>
    <t>More than $700</t>
  </si>
  <si>
    <t>DISTRIBUTION BY LIABILITY RANGE</t>
  </si>
  <si>
    <t>Liability Per Taxpayer</t>
  </si>
  <si>
    <t>Liability</t>
  </si>
  <si>
    <t>DISTRIBUTION BY AVERAGE DAILY ROOM RENT</t>
  </si>
  <si>
    <t>TAX YEAR 2017</t>
  </si>
  <si>
    <t>% of Total</t>
  </si>
  <si>
    <t xml:space="preserve">% of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</si>
</sst>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6" fontId="9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0" fontId="8" fillId="0" borderId="10" xfId="0" applyFont="1" applyBorder="1" applyAlignment="1">
      <alignment horizontal="left" vertical="center"/>
    </xf>
    <xf numFmtId="167" fontId="9" fillId="0" borderId="11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right" wrapText="1"/>
    </xf>
    <xf numFmtId="0" fontId="28" fillId="0" borderId="5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7" fontId="5" fillId="0" borderId="11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167" fontId="6" fillId="0" borderId="13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5" fontId="6" fillId="0" borderId="6" xfId="1" applyNumberFormat="1" applyFont="1" applyFill="1" applyBorder="1" applyAlignment="1">
      <alignment horizontal="right" vertical="center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12" xfId="1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7" fontId="5" fillId="0" borderId="11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12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165" fontId="28" fillId="0" borderId="5" xfId="0" applyNumberFormat="1" applyFont="1" applyBorder="1" applyAlignment="1">
      <alignment vertical="center"/>
    </xf>
    <xf numFmtId="0" fontId="2" fillId="0" borderId="0" xfId="0" applyFont="1"/>
    <xf numFmtId="0" fontId="28" fillId="0" borderId="7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showGridLines="0" tabSelected="1" zoomScaleNormal="100" workbookViewId="0">
      <selection sqref="A1:L1"/>
    </sheetView>
  </sheetViews>
  <sheetFormatPr defaultColWidth="9.140625" defaultRowHeight="14.25" x14ac:dyDescent="0.2"/>
  <cols>
    <col min="1" max="1" width="27" style="1" customWidth="1"/>
    <col min="2" max="2" width="11.7109375" style="12" customWidth="1"/>
    <col min="3" max="3" width="8.85546875" style="12" customWidth="1"/>
    <col min="4" max="4" width="2.85546875" style="12" customWidth="1"/>
    <col min="5" max="5" width="12.7109375" style="12" customWidth="1"/>
    <col min="6" max="6" width="8.85546875" style="12" customWidth="1"/>
    <col min="7" max="7" width="3.28515625" style="12" customWidth="1"/>
    <col min="8" max="9" width="11.7109375" style="12" customWidth="1"/>
    <col min="10" max="10" width="12.28515625" style="12" customWidth="1"/>
    <col min="11" max="11" width="8.85546875" style="12" customWidth="1"/>
    <col min="12" max="12" width="2.85546875" style="1" customWidth="1"/>
    <col min="13" max="18" width="9.140625" style="1"/>
    <col min="19" max="19" width="16.42578125" style="1" customWidth="1"/>
    <col min="20" max="20" width="21.42578125" style="1" customWidth="1"/>
    <col min="21" max="16384" width="9.140625" style="1"/>
  </cols>
  <sheetData>
    <row r="1" spans="1:25" ht="18" x14ac:dyDescent="0.2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5" ht="18" x14ac:dyDescent="0.25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25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25" ht="18" x14ac:dyDescent="0.2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5" ht="18" x14ac:dyDescent="0.25">
      <c r="A5" s="85" t="s">
        <v>48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5" ht="15" x14ac:dyDescent="0.2">
      <c r="A6" s="86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25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5" ht="18" customHeight="1" x14ac:dyDescent="0.25">
      <c r="A8" s="80" t="s">
        <v>49</v>
      </c>
      <c r="B8" s="76" t="s">
        <v>20</v>
      </c>
      <c r="C8" s="22"/>
      <c r="D8" s="23"/>
      <c r="E8" s="78" t="s">
        <v>23</v>
      </c>
      <c r="F8" s="22"/>
      <c r="G8" s="23"/>
      <c r="H8" s="82" t="s">
        <v>50</v>
      </c>
      <c r="I8" s="83"/>
      <c r="J8" s="83"/>
      <c r="K8" s="83"/>
      <c r="L8" s="84"/>
    </row>
    <row r="9" spans="1:25" ht="49.5" customHeight="1" x14ac:dyDescent="0.25">
      <c r="A9" s="81"/>
      <c r="B9" s="77"/>
      <c r="C9" s="24" t="s">
        <v>54</v>
      </c>
      <c r="D9" s="25"/>
      <c r="E9" s="79"/>
      <c r="F9" s="24" t="s">
        <v>54</v>
      </c>
      <c r="G9" s="25"/>
      <c r="H9" s="26" t="s">
        <v>28</v>
      </c>
      <c r="I9" s="24" t="s">
        <v>26</v>
      </c>
      <c r="J9" s="25" t="s">
        <v>21</v>
      </c>
      <c r="K9" s="24" t="s">
        <v>54</v>
      </c>
      <c r="L9" s="8"/>
    </row>
    <row r="10" spans="1:25" ht="15.75" x14ac:dyDescent="0.2">
      <c r="A10" s="9"/>
      <c r="B10" s="10"/>
      <c r="C10" s="11"/>
      <c r="D10" s="11"/>
      <c r="E10" s="10"/>
      <c r="F10" s="11"/>
      <c r="G10" s="11"/>
      <c r="H10" s="10"/>
      <c r="I10" s="11"/>
      <c r="J10" s="11"/>
      <c r="K10" s="11"/>
      <c r="L10" s="3"/>
    </row>
    <row r="11" spans="1:25" ht="22.5" customHeight="1" x14ac:dyDescent="0.2">
      <c r="A11" s="27" t="s">
        <v>46</v>
      </c>
      <c r="B11" s="28">
        <v>157</v>
      </c>
      <c r="C11" s="29">
        <f t="shared" ref="C11:C25" si="0">(B11/$B$26)*100</f>
        <v>16.526315789473685</v>
      </c>
      <c r="D11" s="30" t="s">
        <v>1</v>
      </c>
      <c r="E11" s="31">
        <v>52642</v>
      </c>
      <c r="F11" s="29">
        <f t="shared" ref="F11:F25" si="1">(E11/$E$26)*100</f>
        <v>0.13926604976937185</v>
      </c>
      <c r="G11" s="30" t="s">
        <v>1</v>
      </c>
      <c r="H11" s="32">
        <v>99317</v>
      </c>
      <c r="I11" s="33">
        <v>390541</v>
      </c>
      <c r="J11" s="33">
        <f>H11+I11</f>
        <v>489858</v>
      </c>
      <c r="K11" s="29">
        <f t="shared" ref="K11:K25" si="2">(J11/$J$26)*100</f>
        <v>8.4050063830678576E-2</v>
      </c>
      <c r="L11" s="34" t="s">
        <v>1</v>
      </c>
    </row>
    <row r="12" spans="1:25" ht="22.5" customHeight="1" x14ac:dyDescent="0.2">
      <c r="A12" s="27" t="s">
        <v>31</v>
      </c>
      <c r="B12" s="28">
        <v>34</v>
      </c>
      <c r="C12" s="29">
        <f t="shared" si="0"/>
        <v>3.5789473684210522</v>
      </c>
      <c r="D12" s="30"/>
      <c r="E12" s="31">
        <v>67078</v>
      </c>
      <c r="F12" s="29">
        <f t="shared" si="1"/>
        <v>0.17745693716860919</v>
      </c>
      <c r="G12" s="30"/>
      <c r="H12" s="31">
        <v>125568</v>
      </c>
      <c r="I12" s="35">
        <v>435012</v>
      </c>
      <c r="J12" s="35">
        <f t="shared" ref="J12:J25" si="3">H12+I12</f>
        <v>560580</v>
      </c>
      <c r="K12" s="29">
        <f t="shared" si="2"/>
        <v>9.618457753512609E-2</v>
      </c>
      <c r="L12" s="34"/>
    </row>
    <row r="13" spans="1:25" ht="22.5" customHeight="1" x14ac:dyDescent="0.2">
      <c r="A13" s="27" t="s">
        <v>32</v>
      </c>
      <c r="B13" s="28">
        <v>65</v>
      </c>
      <c r="C13" s="29">
        <f t="shared" si="0"/>
        <v>6.8421052631578956</v>
      </c>
      <c r="D13" s="30"/>
      <c r="E13" s="31">
        <v>295809</v>
      </c>
      <c r="F13" s="29">
        <f t="shared" si="1"/>
        <v>0.78257191816853677</v>
      </c>
      <c r="G13" s="30"/>
      <c r="H13" s="31">
        <v>577224</v>
      </c>
      <c r="I13" s="35">
        <v>1796788</v>
      </c>
      <c r="J13" s="35">
        <f t="shared" si="3"/>
        <v>2374012</v>
      </c>
      <c r="K13" s="29">
        <f t="shared" si="2"/>
        <v>0.4073340848466227</v>
      </c>
      <c r="L13" s="34"/>
    </row>
    <row r="14" spans="1:25" ht="22.5" customHeight="1" x14ac:dyDescent="0.2">
      <c r="A14" s="27" t="s">
        <v>33</v>
      </c>
      <c r="B14" s="28">
        <v>85</v>
      </c>
      <c r="C14" s="29">
        <f t="shared" si="0"/>
        <v>8.9473684210526319</v>
      </c>
      <c r="D14" s="30"/>
      <c r="E14" s="31">
        <v>761490</v>
      </c>
      <c r="F14" s="29">
        <f t="shared" si="1"/>
        <v>2.0145455005295956</v>
      </c>
      <c r="G14" s="30"/>
      <c r="H14" s="31">
        <v>1497513</v>
      </c>
      <c r="I14" s="35">
        <v>5054363</v>
      </c>
      <c r="J14" s="35">
        <f t="shared" si="3"/>
        <v>6551876</v>
      </c>
      <c r="K14" s="29">
        <f t="shared" si="2"/>
        <v>1.1241739361420882</v>
      </c>
      <c r="L14" s="34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2.5" customHeight="1" x14ac:dyDescent="0.2">
      <c r="A15" s="27" t="s">
        <v>34</v>
      </c>
      <c r="B15" s="28">
        <v>116</v>
      </c>
      <c r="C15" s="29">
        <f t="shared" si="0"/>
        <v>12.210526315789473</v>
      </c>
      <c r="D15" s="30"/>
      <c r="E15" s="31">
        <v>1762755</v>
      </c>
      <c r="F15" s="29">
        <f t="shared" si="1"/>
        <v>4.6634232278638557</v>
      </c>
      <c r="G15" s="30"/>
      <c r="H15" s="31">
        <v>3492223</v>
      </c>
      <c r="I15" s="35">
        <v>13042785</v>
      </c>
      <c r="J15" s="35">
        <f t="shared" si="3"/>
        <v>16535008</v>
      </c>
      <c r="K15" s="29">
        <f t="shared" si="2"/>
        <v>2.8370843751470445</v>
      </c>
      <c r="L15" s="34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2.5" customHeight="1" x14ac:dyDescent="0.2">
      <c r="A16" s="27" t="s">
        <v>35</v>
      </c>
      <c r="B16" s="28">
        <v>64</v>
      </c>
      <c r="C16" s="29">
        <f t="shared" si="0"/>
        <v>6.7368421052631575</v>
      </c>
      <c r="D16" s="30"/>
      <c r="E16" s="31">
        <v>1529377</v>
      </c>
      <c r="F16" s="29">
        <f t="shared" si="1"/>
        <v>4.0460144637007067</v>
      </c>
      <c r="G16" s="30"/>
      <c r="H16" s="31">
        <v>3058754</v>
      </c>
      <c r="I16" s="35">
        <v>13047330</v>
      </c>
      <c r="J16" s="35">
        <f t="shared" si="3"/>
        <v>16106084</v>
      </c>
      <c r="K16" s="29">
        <f t="shared" si="2"/>
        <v>2.7634893954212667</v>
      </c>
      <c r="L16" s="3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2.5" customHeight="1" x14ac:dyDescent="0.2">
      <c r="A17" s="27" t="s">
        <v>36</v>
      </c>
      <c r="B17" s="28">
        <v>48</v>
      </c>
      <c r="C17" s="29">
        <f t="shared" si="0"/>
        <v>5.0526315789473681</v>
      </c>
      <c r="D17" s="30"/>
      <c r="E17" s="31">
        <v>1487445</v>
      </c>
      <c r="F17" s="29">
        <f t="shared" si="1"/>
        <v>3.9350820523385002</v>
      </c>
      <c r="G17" s="30"/>
      <c r="H17" s="31">
        <v>2974890</v>
      </c>
      <c r="I17" s="35">
        <v>13514365</v>
      </c>
      <c r="J17" s="35">
        <f t="shared" si="3"/>
        <v>16489255</v>
      </c>
      <c r="K17" s="29">
        <f t="shared" si="2"/>
        <v>2.8292340540939125</v>
      </c>
      <c r="L17" s="3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2.5" customHeight="1" x14ac:dyDescent="0.2">
      <c r="A18" s="27" t="s">
        <v>37</v>
      </c>
      <c r="B18" s="28">
        <v>42</v>
      </c>
      <c r="C18" s="29">
        <f t="shared" si="0"/>
        <v>4.4210526315789469</v>
      </c>
      <c r="D18" s="30"/>
      <c r="E18" s="31">
        <v>1602251</v>
      </c>
      <c r="F18" s="29">
        <f t="shared" si="1"/>
        <v>4.2388048993014289</v>
      </c>
      <c r="G18" s="30"/>
      <c r="H18" s="31">
        <v>3204502</v>
      </c>
      <c r="I18" s="35">
        <v>15294199</v>
      </c>
      <c r="J18" s="35">
        <f t="shared" si="3"/>
        <v>18498701</v>
      </c>
      <c r="K18" s="29">
        <f t="shared" si="2"/>
        <v>3.1740157348346614</v>
      </c>
      <c r="L18" s="34"/>
    </row>
    <row r="19" spans="1:25" ht="22.5" customHeight="1" x14ac:dyDescent="0.2">
      <c r="A19" s="27" t="s">
        <v>38</v>
      </c>
      <c r="B19" s="28">
        <v>127</v>
      </c>
      <c r="C19" s="29">
        <f t="shared" si="0"/>
        <v>13.368421052631579</v>
      </c>
      <c r="D19" s="30"/>
      <c r="E19" s="31">
        <v>6233973</v>
      </c>
      <c r="F19" s="29">
        <f t="shared" si="1"/>
        <v>16.492169637911182</v>
      </c>
      <c r="G19" s="30"/>
      <c r="H19" s="31">
        <v>12459462</v>
      </c>
      <c r="I19" s="35">
        <v>77422690</v>
      </c>
      <c r="J19" s="35">
        <f t="shared" si="3"/>
        <v>89882152</v>
      </c>
      <c r="K19" s="29">
        <f t="shared" si="2"/>
        <v>15.422021509986065</v>
      </c>
      <c r="L19" s="34"/>
    </row>
    <row r="20" spans="1:25" ht="22.5" customHeight="1" x14ac:dyDescent="0.2">
      <c r="A20" s="27" t="s">
        <v>39</v>
      </c>
      <c r="B20" s="28">
        <v>70</v>
      </c>
      <c r="C20" s="29">
        <f t="shared" si="0"/>
        <v>7.3684210526315779</v>
      </c>
      <c r="D20" s="30"/>
      <c r="E20" s="31">
        <v>5395302</v>
      </c>
      <c r="F20" s="29">
        <f t="shared" si="1"/>
        <v>14.273439399201996</v>
      </c>
      <c r="G20" s="30"/>
      <c r="H20" s="31">
        <v>10766914</v>
      </c>
      <c r="I20" s="35">
        <v>74784349</v>
      </c>
      <c r="J20" s="35">
        <f t="shared" si="3"/>
        <v>85551263</v>
      </c>
      <c r="K20" s="29">
        <f t="shared" si="2"/>
        <v>14.678925557906924</v>
      </c>
      <c r="L20" s="34"/>
    </row>
    <row r="21" spans="1:25" ht="22.5" customHeight="1" x14ac:dyDescent="0.2">
      <c r="A21" s="27" t="s">
        <v>40</v>
      </c>
      <c r="B21" s="28">
        <v>28</v>
      </c>
      <c r="C21" s="29">
        <f t="shared" si="0"/>
        <v>2.9473684210526314</v>
      </c>
      <c r="D21" s="30"/>
      <c r="E21" s="31">
        <v>2737539</v>
      </c>
      <c r="F21" s="29">
        <f t="shared" si="1"/>
        <v>7.2422446453325575</v>
      </c>
      <c r="G21" s="30"/>
      <c r="H21" s="31">
        <v>5475062</v>
      </c>
      <c r="I21" s="35">
        <v>43253775</v>
      </c>
      <c r="J21" s="35">
        <f t="shared" si="3"/>
        <v>48728837</v>
      </c>
      <c r="K21" s="29">
        <f t="shared" si="2"/>
        <v>8.3609165518267172</v>
      </c>
      <c r="L21" s="34"/>
    </row>
    <row r="22" spans="1:25" ht="22.5" customHeight="1" x14ac:dyDescent="0.2">
      <c r="A22" s="27" t="s">
        <v>41</v>
      </c>
      <c r="B22" s="28">
        <v>20</v>
      </c>
      <c r="C22" s="29">
        <f t="shared" si="0"/>
        <v>2.1052631578947367</v>
      </c>
      <c r="D22" s="30"/>
      <c r="E22" s="31">
        <v>2987605</v>
      </c>
      <c r="F22" s="29">
        <f t="shared" si="1"/>
        <v>7.9038020330007255</v>
      </c>
      <c r="G22" s="30"/>
      <c r="H22" s="31">
        <v>5975210</v>
      </c>
      <c r="I22" s="35">
        <v>38937068</v>
      </c>
      <c r="J22" s="35">
        <f t="shared" si="3"/>
        <v>44912278</v>
      </c>
      <c r="K22" s="29">
        <f t="shared" si="2"/>
        <v>7.7060695807380535</v>
      </c>
      <c r="L22" s="34"/>
    </row>
    <row r="23" spans="1:25" ht="22.5" customHeight="1" x14ac:dyDescent="0.2">
      <c r="A23" s="27" t="s">
        <v>43</v>
      </c>
      <c r="B23" s="28">
        <v>33</v>
      </c>
      <c r="C23" s="29">
        <f t="shared" si="0"/>
        <v>3.4736842105263155</v>
      </c>
      <c r="D23" s="30"/>
      <c r="E23" s="31">
        <v>5789114</v>
      </c>
      <c r="F23" s="29">
        <f t="shared" si="1"/>
        <v>15.31528130474844</v>
      </c>
      <c r="G23" s="30"/>
      <c r="H23" s="31">
        <v>11578228</v>
      </c>
      <c r="I23" s="35">
        <v>96398298</v>
      </c>
      <c r="J23" s="35">
        <f t="shared" si="3"/>
        <v>107976526</v>
      </c>
      <c r="K23" s="29">
        <f t="shared" si="2"/>
        <v>18.526662629812975</v>
      </c>
      <c r="L23" s="34"/>
    </row>
    <row r="24" spans="1:25" ht="22.5" customHeight="1" x14ac:dyDescent="0.2">
      <c r="A24" s="27" t="s">
        <v>45</v>
      </c>
      <c r="B24" s="28">
        <v>12</v>
      </c>
      <c r="C24" s="29">
        <f t="shared" si="0"/>
        <v>1.263157894736842</v>
      </c>
      <c r="D24" s="30"/>
      <c r="E24" s="31">
        <v>4274561</v>
      </c>
      <c r="F24" s="29">
        <f t="shared" si="1"/>
        <v>11.308484194525587</v>
      </c>
      <c r="G24" s="30"/>
      <c r="H24" s="31">
        <v>8549122</v>
      </c>
      <c r="I24" s="35">
        <v>65172782</v>
      </c>
      <c r="J24" s="35">
        <f t="shared" si="3"/>
        <v>73721904</v>
      </c>
      <c r="K24" s="29">
        <f t="shared" si="2"/>
        <v>12.649238630213569</v>
      </c>
      <c r="L24" s="34"/>
    </row>
    <row r="25" spans="1:25" ht="22.5" customHeight="1" x14ac:dyDescent="0.2">
      <c r="A25" s="27" t="s">
        <v>30</v>
      </c>
      <c r="B25" s="55">
        <v>49</v>
      </c>
      <c r="C25" s="29">
        <f t="shared" si="0"/>
        <v>5.1578947368421053</v>
      </c>
      <c r="D25" s="30"/>
      <c r="E25" s="31">
        <v>2822652</v>
      </c>
      <c r="F25" s="29">
        <f t="shared" si="1"/>
        <v>7.4674137364389077</v>
      </c>
      <c r="G25" s="30"/>
      <c r="H25" s="31">
        <v>5645175</v>
      </c>
      <c r="I25" s="35">
        <v>48793419</v>
      </c>
      <c r="J25" s="35">
        <f t="shared" si="3"/>
        <v>54438594</v>
      </c>
      <c r="K25" s="29">
        <f t="shared" si="2"/>
        <v>9.3405993176642941</v>
      </c>
      <c r="L25" s="34"/>
    </row>
    <row r="26" spans="1:25" ht="22.15" customHeight="1" x14ac:dyDescent="0.2">
      <c r="A26" s="36" t="s">
        <v>0</v>
      </c>
      <c r="B26" s="37">
        <f>SUM(B11:B25)</f>
        <v>950</v>
      </c>
      <c r="C26" s="38">
        <f>SUM(C11:C25)</f>
        <v>99.999999999999986</v>
      </c>
      <c r="D26" s="39" t="s">
        <v>1</v>
      </c>
      <c r="E26" s="40">
        <f>SUM(E11:E25)</f>
        <v>37799593</v>
      </c>
      <c r="F26" s="38">
        <f>SUM(F11:F25)</f>
        <v>100.00000000000001</v>
      </c>
      <c r="G26" s="39" t="s">
        <v>1</v>
      </c>
      <c r="H26" s="41">
        <f>SUM(H11:H25)</f>
        <v>75479164</v>
      </c>
      <c r="I26" s="42">
        <f>SUM(I11:I25)</f>
        <v>507337764</v>
      </c>
      <c r="J26" s="42">
        <f>SUM(J11:J25)</f>
        <v>582816928</v>
      </c>
      <c r="K26" s="38">
        <f>SUM(K11:K25)</f>
        <v>100</v>
      </c>
      <c r="L26" s="43" t="s">
        <v>1</v>
      </c>
    </row>
    <row r="27" spans="1:25" x14ac:dyDescent="0.2">
      <c r="A27" s="16"/>
      <c r="L27" s="16"/>
    </row>
  </sheetData>
  <mergeCells count="9">
    <mergeCell ref="B8:B9"/>
    <mergeCell ref="E8:E9"/>
    <mergeCell ref="A8:A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zoomScaleNormal="100" workbookViewId="0">
      <selection sqref="A1:L1"/>
    </sheetView>
  </sheetViews>
  <sheetFormatPr defaultColWidth="9.140625" defaultRowHeight="14.25" x14ac:dyDescent="0.2"/>
  <cols>
    <col min="1" max="1" width="16.5703125" style="1" customWidth="1"/>
    <col min="2" max="2" width="11.7109375" style="1" customWidth="1"/>
    <col min="3" max="3" width="8.85546875" style="1" customWidth="1"/>
    <col min="4" max="4" width="3" style="1" customWidth="1"/>
    <col min="5" max="5" width="13" style="1" customWidth="1"/>
    <col min="6" max="6" width="8.85546875" style="1" customWidth="1"/>
    <col min="7" max="7" width="3" style="1" customWidth="1"/>
    <col min="8" max="8" width="12.140625" style="1" customWidth="1"/>
    <col min="9" max="9" width="11.7109375" style="1" customWidth="1"/>
    <col min="10" max="10" width="13.140625" style="1" customWidth="1"/>
    <col min="11" max="11" width="8.85546875" style="1" customWidth="1"/>
    <col min="12" max="12" width="3" style="1" customWidth="1"/>
    <col min="13" max="16384" width="9.140625" style="1"/>
  </cols>
  <sheetData>
    <row r="1" spans="1:12" ht="18" x14ac:dyDescent="0.2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" x14ac:dyDescent="0.25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4" spans="1:12" ht="18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8" x14ac:dyDescent="0.25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5" x14ac:dyDescent="0.2">
      <c r="A6" s="86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1:12" ht="15.6" customHeight="1" x14ac:dyDescent="0.25">
      <c r="A8" s="44"/>
      <c r="B8" s="76" t="s">
        <v>20</v>
      </c>
      <c r="C8" s="45"/>
      <c r="D8" s="46"/>
      <c r="E8" s="76" t="s">
        <v>23</v>
      </c>
      <c r="F8" s="45"/>
      <c r="G8" s="47"/>
      <c r="H8" s="87" t="s">
        <v>50</v>
      </c>
      <c r="I8" s="88"/>
      <c r="J8" s="88"/>
      <c r="K8" s="88"/>
      <c r="L8" s="89"/>
    </row>
    <row r="9" spans="1:12" ht="39" customHeight="1" x14ac:dyDescent="0.25">
      <c r="A9" s="72" t="s">
        <v>6</v>
      </c>
      <c r="B9" s="77"/>
      <c r="C9" s="24" t="s">
        <v>53</v>
      </c>
      <c r="D9" s="49"/>
      <c r="E9" s="77"/>
      <c r="F9" s="24" t="s">
        <v>53</v>
      </c>
      <c r="G9" s="25"/>
      <c r="H9" s="26" t="s">
        <v>28</v>
      </c>
      <c r="I9" s="24" t="s">
        <v>26</v>
      </c>
      <c r="J9" s="25" t="s">
        <v>21</v>
      </c>
      <c r="K9" s="24" t="s">
        <v>53</v>
      </c>
      <c r="L9" s="49"/>
    </row>
    <row r="10" spans="1:12" ht="15.75" customHeight="1" x14ac:dyDescent="0.2">
      <c r="A10" s="50"/>
      <c r="B10" s="51"/>
      <c r="C10" s="52"/>
      <c r="D10" s="53"/>
      <c r="E10" s="52"/>
      <c r="F10" s="52"/>
      <c r="G10" s="52"/>
      <c r="H10" s="51"/>
      <c r="I10" s="52"/>
      <c r="J10" s="52"/>
      <c r="K10" s="52"/>
      <c r="L10" s="3"/>
    </row>
    <row r="11" spans="1:12" ht="22.5" customHeight="1" x14ac:dyDescent="0.2">
      <c r="A11" s="54" t="s">
        <v>9</v>
      </c>
      <c r="B11" s="55">
        <v>594</v>
      </c>
      <c r="C11" s="56">
        <f t="shared" ref="C11:C17" si="0">(B11/B$18)*100</f>
        <v>62.526315789473685</v>
      </c>
      <c r="D11" s="57" t="s">
        <v>1</v>
      </c>
      <c r="E11" s="31">
        <v>30095927</v>
      </c>
      <c r="F11" s="56">
        <f t="shared" ref="F11:F17" si="1">(E11/E$18)*100</f>
        <v>79.619713884742467</v>
      </c>
      <c r="G11" s="56" t="s">
        <v>1</v>
      </c>
      <c r="H11" s="32">
        <v>60142930</v>
      </c>
      <c r="I11" s="33">
        <v>418316480</v>
      </c>
      <c r="J11" s="33">
        <f>H11+I11</f>
        <v>478459410</v>
      </c>
      <c r="K11" s="56">
        <f t="shared" ref="K11:K17" si="2">(J11/J$18)*100</f>
        <v>82.094288448670454</v>
      </c>
      <c r="L11" s="34" t="s">
        <v>1</v>
      </c>
    </row>
    <row r="12" spans="1:12" ht="22.5" customHeight="1" x14ac:dyDescent="0.2">
      <c r="A12" s="54" t="s">
        <v>7</v>
      </c>
      <c r="B12" s="55">
        <v>30</v>
      </c>
      <c r="C12" s="56">
        <f t="shared" si="0"/>
        <v>3.1578947368421053</v>
      </c>
      <c r="D12" s="34"/>
      <c r="E12" s="31">
        <v>428776</v>
      </c>
      <c r="F12" s="56">
        <f t="shared" si="1"/>
        <v>1.1343402860009706</v>
      </c>
      <c r="G12" s="57"/>
      <c r="H12" s="32">
        <v>806445</v>
      </c>
      <c r="I12" s="33">
        <v>2057704</v>
      </c>
      <c r="J12" s="33">
        <f>H12+I12</f>
        <v>2864149</v>
      </c>
      <c r="K12" s="56">
        <f t="shared" si="2"/>
        <v>0.49143201962726796</v>
      </c>
      <c r="L12" s="34"/>
    </row>
    <row r="13" spans="1:12" ht="22.5" customHeight="1" x14ac:dyDescent="0.2">
      <c r="A13" s="54" t="s">
        <v>8</v>
      </c>
      <c r="B13" s="55">
        <v>108</v>
      </c>
      <c r="C13" s="56">
        <f t="shared" si="0"/>
        <v>11.368421052631579</v>
      </c>
      <c r="D13" s="57"/>
      <c r="E13" s="31">
        <v>1577059</v>
      </c>
      <c r="F13" s="56">
        <f t="shared" si="1"/>
        <v>4.172158789438785</v>
      </c>
      <c r="G13" s="57"/>
      <c r="H13" s="31">
        <v>3153440</v>
      </c>
      <c r="I13" s="35">
        <v>15625126</v>
      </c>
      <c r="J13" s="35">
        <f t="shared" ref="J13" si="3">H13+I13</f>
        <v>18778566</v>
      </c>
      <c r="K13" s="56">
        <f t="shared" si="2"/>
        <v>3.2220351019042468</v>
      </c>
      <c r="L13" s="34"/>
    </row>
    <row r="14" spans="1:12" ht="22.5" customHeight="1" x14ac:dyDescent="0.2">
      <c r="A14" s="54" t="s">
        <v>10</v>
      </c>
      <c r="B14" s="55">
        <v>142</v>
      </c>
      <c r="C14" s="56">
        <f t="shared" si="0"/>
        <v>14.947368421052632</v>
      </c>
      <c r="D14" s="57"/>
      <c r="E14" s="31">
        <v>2708462</v>
      </c>
      <c r="F14" s="56">
        <f t="shared" si="1"/>
        <v>7.16532072621313</v>
      </c>
      <c r="G14" s="57"/>
      <c r="H14" s="31">
        <v>5397738</v>
      </c>
      <c r="I14" s="35">
        <v>21330313</v>
      </c>
      <c r="J14" s="35">
        <f>H14+I14</f>
        <v>26728051</v>
      </c>
      <c r="K14" s="56">
        <f t="shared" si="2"/>
        <v>4.5860114413148958</v>
      </c>
      <c r="L14" s="34"/>
    </row>
    <row r="15" spans="1:12" ht="22.5" customHeight="1" x14ac:dyDescent="0.2">
      <c r="A15" s="54" t="s">
        <v>11</v>
      </c>
      <c r="B15" s="55">
        <v>12</v>
      </c>
      <c r="C15" s="56">
        <f t="shared" si="0"/>
        <v>1.263157894736842</v>
      </c>
      <c r="D15" s="57"/>
      <c r="E15" s="31">
        <v>163582</v>
      </c>
      <c r="F15" s="56">
        <f t="shared" si="1"/>
        <v>0.43276128483079923</v>
      </c>
      <c r="G15" s="57"/>
      <c r="H15" s="31">
        <v>327164</v>
      </c>
      <c r="I15" s="35">
        <v>1152623</v>
      </c>
      <c r="J15" s="35">
        <f>H15+I15</f>
        <v>1479787</v>
      </c>
      <c r="K15" s="56">
        <f t="shared" si="2"/>
        <v>0.25390254278956015</v>
      </c>
      <c r="L15" s="34"/>
    </row>
    <row r="16" spans="1:12" ht="22.5" customHeight="1" x14ac:dyDescent="0.2">
      <c r="A16" s="54" t="s">
        <v>27</v>
      </c>
      <c r="B16" s="55">
        <v>15</v>
      </c>
      <c r="C16" s="56">
        <f t="shared" si="0"/>
        <v>1.5789473684210527</v>
      </c>
      <c r="D16" s="57"/>
      <c r="E16" s="31">
        <v>3135</v>
      </c>
      <c r="F16" s="56">
        <f t="shared" si="1"/>
        <v>8.2937403133875095E-3</v>
      </c>
      <c r="G16" s="57"/>
      <c r="H16" s="31">
        <v>6270</v>
      </c>
      <c r="I16" s="35">
        <v>62101</v>
      </c>
      <c r="J16" s="35">
        <f>H16+I16</f>
        <v>68371</v>
      </c>
      <c r="K16" s="56">
        <f t="shared" si="2"/>
        <v>1.1731128029280577E-2</v>
      </c>
      <c r="L16" s="34"/>
    </row>
    <row r="17" spans="1:12" ht="22.15" customHeight="1" x14ac:dyDescent="0.2">
      <c r="A17" s="27" t="s">
        <v>30</v>
      </c>
      <c r="B17" s="55">
        <v>49</v>
      </c>
      <c r="C17" s="56">
        <f t="shared" si="0"/>
        <v>5.1578947368421053</v>
      </c>
      <c r="D17" s="57"/>
      <c r="E17" s="31">
        <v>2822651</v>
      </c>
      <c r="F17" s="56">
        <f t="shared" si="1"/>
        <v>7.4674112884604682</v>
      </c>
      <c r="G17" s="56"/>
      <c r="H17" s="31">
        <v>5645175</v>
      </c>
      <c r="I17" s="35">
        <v>48793419</v>
      </c>
      <c r="J17" s="35">
        <v>54438594</v>
      </c>
      <c r="K17" s="56">
        <f t="shared" si="2"/>
        <v>9.3405993176642941</v>
      </c>
      <c r="L17" s="34"/>
    </row>
    <row r="18" spans="1:12" ht="22.15" customHeight="1" x14ac:dyDescent="0.2">
      <c r="A18" s="67" t="s">
        <v>0</v>
      </c>
      <c r="B18" s="68">
        <f>SUM(B11:B17)</f>
        <v>950</v>
      </c>
      <c r="C18" s="69">
        <f>SUM(C11:C17)</f>
        <v>100</v>
      </c>
      <c r="D18" s="70" t="s">
        <v>1</v>
      </c>
      <c r="E18" s="40">
        <f>SUM(E11:E17)</f>
        <v>37799592</v>
      </c>
      <c r="F18" s="69">
        <f>SUM(F11:F17)</f>
        <v>100.00000000000001</v>
      </c>
      <c r="G18" s="70" t="s">
        <v>1</v>
      </c>
      <c r="H18" s="41">
        <f>SUM(H11:H17)</f>
        <v>75479162</v>
      </c>
      <c r="I18" s="42">
        <f>SUM(I11:I17)</f>
        <v>507337766</v>
      </c>
      <c r="J18" s="42">
        <f>SUM(J11:J17)</f>
        <v>582816928</v>
      </c>
      <c r="K18" s="38">
        <f>SUM(K11:K17)</f>
        <v>100.00000000000001</v>
      </c>
      <c r="L18" s="43" t="s">
        <v>1</v>
      </c>
    </row>
    <row r="19" spans="1:12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">
      <c r="A20" s="75"/>
      <c r="B20" s="16"/>
      <c r="C20" s="16"/>
      <c r="D20" s="16"/>
      <c r="E20" s="16"/>
      <c r="F20" s="16"/>
      <c r="G20" s="16"/>
      <c r="H20" s="16"/>
      <c r="I20" s="16"/>
      <c r="J20" s="18"/>
      <c r="K20" s="16"/>
      <c r="L20" s="16"/>
    </row>
    <row r="21" spans="1:12" x14ac:dyDescent="0.2">
      <c r="H21" s="4"/>
      <c r="I21" s="4"/>
      <c r="J21" s="4"/>
    </row>
    <row r="22" spans="1:12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B25" s="5"/>
    </row>
    <row r="26" spans="1:12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B28" s="5"/>
    </row>
    <row r="29" spans="1:12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2">
      <c r="B34" s="5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2">
      <c r="B39" s="5"/>
    </row>
    <row r="40" spans="2:1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2">
      <c r="B45" s="5"/>
    </row>
    <row r="46" spans="2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</sheetData>
  <mergeCells count="8">
    <mergeCell ref="E8:E9"/>
    <mergeCell ref="B8:B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showGridLines="0" zoomScaleNormal="100" workbookViewId="0">
      <selection activeCell="A5" sqref="A5:L5"/>
    </sheetView>
  </sheetViews>
  <sheetFormatPr defaultColWidth="9.140625" defaultRowHeight="14.25" x14ac:dyDescent="0.2"/>
  <cols>
    <col min="1" max="1" width="28.5703125" style="1" customWidth="1"/>
    <col min="2" max="2" width="11.7109375" style="1" customWidth="1"/>
    <col min="3" max="3" width="8.85546875" style="1" customWidth="1"/>
    <col min="4" max="4" width="3" style="1" customWidth="1"/>
    <col min="5" max="5" width="12.7109375" style="1" customWidth="1"/>
    <col min="6" max="6" width="8.85546875" style="1" customWidth="1"/>
    <col min="7" max="7" width="3" style="1" customWidth="1"/>
    <col min="8" max="8" width="13.5703125" style="1" bestFit="1" customWidth="1"/>
    <col min="9" max="10" width="11.7109375" style="1" customWidth="1"/>
    <col min="11" max="11" width="8.140625" style="1" customWidth="1"/>
    <col min="12" max="12" width="3" style="1" customWidth="1"/>
    <col min="13" max="16384" width="9.140625" style="1"/>
  </cols>
  <sheetData>
    <row r="1" spans="1:25" ht="15.75" customHeight="1" x14ac:dyDescent="0.2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25" ht="18" x14ac:dyDescent="0.2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" ht="18" x14ac:dyDescent="0.2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25" ht="18" x14ac:dyDescent="0.2">
      <c r="A5" s="90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25" ht="15" x14ac:dyDescent="0.2">
      <c r="A6" s="86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1:25" ht="15.6" customHeight="1" x14ac:dyDescent="0.25">
      <c r="A8" s="44"/>
      <c r="B8" s="76" t="s">
        <v>20</v>
      </c>
      <c r="C8" s="45"/>
      <c r="D8" s="46"/>
      <c r="E8" s="76" t="s">
        <v>23</v>
      </c>
      <c r="F8" s="45"/>
      <c r="G8" s="47"/>
      <c r="H8" s="87" t="s">
        <v>50</v>
      </c>
      <c r="I8" s="88"/>
      <c r="J8" s="88"/>
      <c r="K8" s="88"/>
      <c r="L8" s="89"/>
    </row>
    <row r="9" spans="1:25" ht="36.75" customHeight="1" x14ac:dyDescent="0.25">
      <c r="A9" s="48" t="s">
        <v>42</v>
      </c>
      <c r="B9" s="77"/>
      <c r="C9" s="24" t="s">
        <v>53</v>
      </c>
      <c r="D9" s="49"/>
      <c r="E9" s="77"/>
      <c r="F9" s="24" t="s">
        <v>53</v>
      </c>
      <c r="G9" s="25"/>
      <c r="H9" s="26" t="s">
        <v>28</v>
      </c>
      <c r="I9" s="24" t="s">
        <v>26</v>
      </c>
      <c r="J9" s="25" t="s">
        <v>21</v>
      </c>
      <c r="K9" s="24" t="s">
        <v>53</v>
      </c>
      <c r="L9" s="49"/>
    </row>
    <row r="10" spans="1:25" ht="15.75" customHeight="1" x14ac:dyDescent="0.2">
      <c r="A10" s="50"/>
      <c r="B10" s="51"/>
      <c r="C10" s="52"/>
      <c r="D10" s="53"/>
      <c r="E10" s="52"/>
      <c r="F10" s="52"/>
      <c r="G10" s="52"/>
      <c r="H10" s="51"/>
      <c r="I10" s="52"/>
      <c r="J10" s="52"/>
      <c r="K10" s="52"/>
      <c r="L10" s="3"/>
    </row>
    <row r="11" spans="1:25" ht="22.5" customHeight="1" x14ac:dyDescent="0.2">
      <c r="A11" s="19" t="s">
        <v>24</v>
      </c>
      <c r="B11" s="55">
        <v>14</v>
      </c>
      <c r="C11" s="56">
        <f t="shared" ref="C11:C23" si="0">(B11/B$24)*100</f>
        <v>1.4736842105263157</v>
      </c>
      <c r="D11" s="57" t="s">
        <v>1</v>
      </c>
      <c r="E11" s="31">
        <v>143125</v>
      </c>
      <c r="F11" s="56">
        <f t="shared" ref="F11:F21" si="1">(E11/E$24)*100</f>
        <v>0.37864165306334524</v>
      </c>
      <c r="G11" s="57" t="s">
        <v>1</v>
      </c>
      <c r="H11" s="32">
        <v>204129</v>
      </c>
      <c r="I11" s="33">
        <v>310786</v>
      </c>
      <c r="J11" s="33">
        <f t="shared" ref="J11:J21" si="2">(H11+I11)</f>
        <v>514915</v>
      </c>
      <c r="K11" s="56">
        <f t="shared" ref="K11:K23" si="3">(J11/J$24)*100</f>
        <v>8.8349355562987356E-2</v>
      </c>
      <c r="L11" s="34" t="s">
        <v>1</v>
      </c>
    </row>
    <row r="12" spans="1:25" ht="22.5" customHeight="1" x14ac:dyDescent="0.2">
      <c r="A12" s="54" t="s">
        <v>13</v>
      </c>
      <c r="B12" s="55">
        <v>152</v>
      </c>
      <c r="C12" s="56">
        <f t="shared" si="0"/>
        <v>16</v>
      </c>
      <c r="D12" s="57"/>
      <c r="E12" s="31">
        <v>2833879</v>
      </c>
      <c r="F12" s="56">
        <f t="shared" si="1"/>
        <v>7.4971153127790373</v>
      </c>
      <c r="G12" s="57"/>
      <c r="H12" s="35">
        <v>5662373</v>
      </c>
      <c r="I12" s="35">
        <v>12513271</v>
      </c>
      <c r="J12" s="33">
        <f t="shared" si="2"/>
        <v>18175644</v>
      </c>
      <c r="K12" s="56">
        <f t="shared" si="3"/>
        <v>3.1185854642849358</v>
      </c>
      <c r="L12" s="34"/>
    </row>
    <row r="13" spans="1:25" ht="22.5" customHeight="1" x14ac:dyDescent="0.2">
      <c r="A13" s="54" t="s">
        <v>14</v>
      </c>
      <c r="B13" s="55">
        <v>193</v>
      </c>
      <c r="C13" s="56">
        <f t="shared" si="0"/>
        <v>20.315789473684209</v>
      </c>
      <c r="D13" s="57"/>
      <c r="E13" s="31">
        <v>4658207</v>
      </c>
      <c r="F13" s="56">
        <f t="shared" si="1"/>
        <v>12.323431956620061</v>
      </c>
      <c r="G13" s="57"/>
      <c r="H13" s="35">
        <v>9315598</v>
      </c>
      <c r="I13" s="35">
        <v>35335532</v>
      </c>
      <c r="J13" s="33">
        <f t="shared" si="2"/>
        <v>44651130</v>
      </c>
      <c r="K13" s="56">
        <f t="shared" si="3"/>
        <v>7.6612616852474131</v>
      </c>
      <c r="L13" s="3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2.5" customHeight="1" x14ac:dyDescent="0.2">
      <c r="A14" s="54" t="s">
        <v>15</v>
      </c>
      <c r="B14" s="55">
        <v>217</v>
      </c>
      <c r="C14" s="56">
        <f t="shared" si="0"/>
        <v>22.842105263157894</v>
      </c>
      <c r="D14" s="57"/>
      <c r="E14" s="31">
        <v>9095100</v>
      </c>
      <c r="F14" s="56">
        <f t="shared" si="1"/>
        <v>24.061370821145371</v>
      </c>
      <c r="G14" s="57"/>
      <c r="H14" s="35">
        <v>18166510</v>
      </c>
      <c r="I14" s="35">
        <v>93036094</v>
      </c>
      <c r="J14" s="33">
        <f t="shared" si="2"/>
        <v>111202604</v>
      </c>
      <c r="K14" s="56">
        <f t="shared" si="3"/>
        <v>19.080194595857726</v>
      </c>
      <c r="L14" s="34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2.5" customHeight="1" x14ac:dyDescent="0.2">
      <c r="A15" s="54" t="s">
        <v>16</v>
      </c>
      <c r="B15" s="55">
        <v>137</v>
      </c>
      <c r="C15" s="56">
        <f t="shared" si="0"/>
        <v>14.421052631578949</v>
      </c>
      <c r="D15" s="57"/>
      <c r="E15" s="31">
        <v>7377810</v>
      </c>
      <c r="F15" s="56">
        <f t="shared" si="1"/>
        <v>19.518226545937321</v>
      </c>
      <c r="G15" s="57"/>
      <c r="H15" s="35">
        <v>14755479</v>
      </c>
      <c r="I15" s="35">
        <v>98361629</v>
      </c>
      <c r="J15" s="33">
        <f t="shared" si="2"/>
        <v>113117108</v>
      </c>
      <c r="K15" s="56">
        <f t="shared" si="3"/>
        <v>19.408686084011617</v>
      </c>
      <c r="L15" s="34"/>
    </row>
    <row r="16" spans="1:25" ht="21.75" customHeight="1" x14ac:dyDescent="0.2">
      <c r="A16" s="54" t="s">
        <v>17</v>
      </c>
      <c r="B16" s="55">
        <v>75</v>
      </c>
      <c r="C16" s="56">
        <f t="shared" si="0"/>
        <v>7.8947368421052628</v>
      </c>
      <c r="D16" s="57"/>
      <c r="E16" s="31">
        <v>5284376</v>
      </c>
      <c r="F16" s="56">
        <f t="shared" si="1"/>
        <v>13.979981582869996</v>
      </c>
      <c r="G16" s="57"/>
      <c r="H16" s="35">
        <v>10568745</v>
      </c>
      <c r="I16" s="35">
        <v>85588609</v>
      </c>
      <c r="J16" s="33">
        <f t="shared" si="2"/>
        <v>96157354</v>
      </c>
      <c r="K16" s="56">
        <f t="shared" si="3"/>
        <v>16.498723592325032</v>
      </c>
      <c r="L16" s="34"/>
    </row>
    <row r="17" spans="1:18" ht="22.5" customHeight="1" x14ac:dyDescent="0.2">
      <c r="A17" s="54" t="s">
        <v>18</v>
      </c>
      <c r="B17" s="55">
        <v>44</v>
      </c>
      <c r="C17" s="56">
        <f t="shared" si="0"/>
        <v>4.6315789473684212</v>
      </c>
      <c r="D17" s="57"/>
      <c r="E17" s="31">
        <v>3338882</v>
      </c>
      <c r="F17" s="56">
        <f t="shared" si="1"/>
        <v>8.8331165055961449</v>
      </c>
      <c r="G17" s="57"/>
      <c r="H17" s="35">
        <v>6670031</v>
      </c>
      <c r="I17" s="35">
        <v>63252616</v>
      </c>
      <c r="J17" s="33">
        <f t="shared" si="2"/>
        <v>69922647</v>
      </c>
      <c r="K17" s="56">
        <f t="shared" si="3"/>
        <v>11.997360344344701</v>
      </c>
      <c r="L17" s="34"/>
    </row>
    <row r="18" spans="1:18" ht="22.5" customHeight="1" x14ac:dyDescent="0.2">
      <c r="A18" s="54" t="s">
        <v>19</v>
      </c>
      <c r="B18" s="55">
        <v>17</v>
      </c>
      <c r="C18" s="56">
        <f t="shared" si="0"/>
        <v>1.7894736842105261</v>
      </c>
      <c r="D18" s="57"/>
      <c r="E18" s="31">
        <v>817477</v>
      </c>
      <c r="F18" s="56">
        <f t="shared" si="1"/>
        <v>2.1626609091442046</v>
      </c>
      <c r="G18" s="57"/>
      <c r="H18" s="35">
        <v>1634954</v>
      </c>
      <c r="I18" s="35">
        <v>17998416</v>
      </c>
      <c r="J18" s="33">
        <f t="shared" si="2"/>
        <v>19633370</v>
      </c>
      <c r="K18" s="56">
        <f t="shared" si="3"/>
        <v>3.3687027704178147</v>
      </c>
      <c r="L18" s="34"/>
    </row>
    <row r="19" spans="1:18" ht="21.75" customHeight="1" x14ac:dyDescent="0.2">
      <c r="A19" s="54" t="s">
        <v>29</v>
      </c>
      <c r="B19" s="55">
        <v>15</v>
      </c>
      <c r="C19" s="56">
        <f t="shared" si="0"/>
        <v>1.5789473684210527</v>
      </c>
      <c r="D19" s="57"/>
      <c r="E19" s="31">
        <v>670229</v>
      </c>
      <c r="F19" s="56">
        <f t="shared" si="1"/>
        <v>1.7731117309414346</v>
      </c>
      <c r="G19" s="57"/>
      <c r="H19" s="35">
        <v>1340458</v>
      </c>
      <c r="I19" s="35">
        <v>16973231</v>
      </c>
      <c r="J19" s="33">
        <f t="shared" si="2"/>
        <v>18313689</v>
      </c>
      <c r="K19" s="56">
        <f t="shared" si="3"/>
        <v>3.1422712896904734</v>
      </c>
      <c r="L19" s="34"/>
    </row>
    <row r="20" spans="1:18" s="17" customFormat="1" ht="21.75" customHeight="1" x14ac:dyDescent="0.2">
      <c r="A20" s="27" t="s">
        <v>44</v>
      </c>
      <c r="B20" s="58">
        <v>12</v>
      </c>
      <c r="C20" s="59">
        <f t="shared" si="0"/>
        <v>1.263157894736842</v>
      </c>
      <c r="D20" s="60"/>
      <c r="E20" s="61">
        <v>258077</v>
      </c>
      <c r="F20" s="59">
        <f t="shared" si="1"/>
        <v>0.68275075561662146</v>
      </c>
      <c r="G20" s="60"/>
      <c r="H20" s="62">
        <v>516154</v>
      </c>
      <c r="I20" s="62">
        <v>8833015</v>
      </c>
      <c r="J20" s="63">
        <f t="shared" si="2"/>
        <v>9349169</v>
      </c>
      <c r="K20" s="59">
        <f t="shared" si="3"/>
        <v>1.6041347721458086</v>
      </c>
      <c r="L20" s="64"/>
    </row>
    <row r="21" spans="1:18" s="17" customFormat="1" ht="21.75" customHeight="1" x14ac:dyDescent="0.2">
      <c r="A21" s="27" t="s">
        <v>47</v>
      </c>
      <c r="B21" s="58">
        <v>15</v>
      </c>
      <c r="C21" s="59">
        <f t="shared" si="0"/>
        <v>1.5789473684210527</v>
      </c>
      <c r="D21" s="60"/>
      <c r="E21" s="61">
        <v>499779</v>
      </c>
      <c r="F21" s="59">
        <f t="shared" si="1"/>
        <v>1.3221809378259957</v>
      </c>
      <c r="G21" s="60"/>
      <c r="H21" s="62">
        <v>999558</v>
      </c>
      <c r="I21" s="62">
        <v>23991396</v>
      </c>
      <c r="J21" s="63">
        <f t="shared" si="2"/>
        <v>24990954</v>
      </c>
      <c r="K21" s="59">
        <f t="shared" si="3"/>
        <v>4.2879595288625518</v>
      </c>
      <c r="L21" s="64"/>
    </row>
    <row r="22" spans="1:18" ht="21.75" customHeight="1" x14ac:dyDescent="0.2">
      <c r="A22" s="27" t="s">
        <v>27</v>
      </c>
      <c r="B22" s="55">
        <v>10</v>
      </c>
      <c r="C22" s="59">
        <f t="shared" si="0"/>
        <v>1.0526315789473684</v>
      </c>
      <c r="D22" s="34"/>
      <c r="E22" s="20" t="s">
        <v>25</v>
      </c>
      <c r="F22" s="59"/>
      <c r="G22" s="57"/>
      <c r="H22" s="21" t="s">
        <v>25</v>
      </c>
      <c r="I22" s="35">
        <v>2349750</v>
      </c>
      <c r="J22" s="33">
        <f>I22</f>
        <v>2349750</v>
      </c>
      <c r="K22" s="56">
        <f t="shared" si="3"/>
        <v>0.40317119958464898</v>
      </c>
      <c r="L22" s="34"/>
      <c r="M22" s="17"/>
      <c r="N22" s="17"/>
      <c r="O22" s="17"/>
      <c r="P22" s="17"/>
      <c r="Q22" s="17"/>
      <c r="R22" s="17"/>
    </row>
    <row r="23" spans="1:18" ht="21.75" customHeight="1" x14ac:dyDescent="0.2">
      <c r="A23" s="27" t="s">
        <v>30</v>
      </c>
      <c r="B23" s="65">
        <v>49</v>
      </c>
      <c r="C23" s="59">
        <f t="shared" si="0"/>
        <v>5.1578947368421053</v>
      </c>
      <c r="D23" s="34"/>
      <c r="E23" s="31">
        <v>2822651</v>
      </c>
      <c r="F23" s="59">
        <f>(E23/E$24)*100</f>
        <v>7.4674112884604682</v>
      </c>
      <c r="G23" s="34"/>
      <c r="H23" s="35">
        <v>5645175</v>
      </c>
      <c r="I23" s="35">
        <v>48793419</v>
      </c>
      <c r="J23" s="35">
        <f>(H23+I23)</f>
        <v>54438594</v>
      </c>
      <c r="K23" s="56">
        <f t="shared" si="3"/>
        <v>9.3405993176642941</v>
      </c>
      <c r="L23" s="66"/>
      <c r="M23" s="17"/>
      <c r="N23" s="17"/>
      <c r="O23" s="17"/>
      <c r="P23" s="17"/>
      <c r="Q23" s="17"/>
      <c r="R23" s="17"/>
    </row>
    <row r="24" spans="1:18" ht="22.5" customHeight="1" x14ac:dyDescent="0.2">
      <c r="A24" s="67" t="s">
        <v>0</v>
      </c>
      <c r="B24" s="68">
        <f>SUM(B11:B23)</f>
        <v>950</v>
      </c>
      <c r="C24" s="69">
        <f>SUM(C11:C23)</f>
        <v>99.999999999999986</v>
      </c>
      <c r="D24" s="70" t="s">
        <v>1</v>
      </c>
      <c r="E24" s="40">
        <f>SUM(E11:E23)</f>
        <v>37799592</v>
      </c>
      <c r="F24" s="69">
        <f>SUM(F11:F23)</f>
        <v>100.00000000000001</v>
      </c>
      <c r="G24" s="70" t="s">
        <v>1</v>
      </c>
      <c r="H24" s="41">
        <f>SUM(H11:H23)</f>
        <v>75479164</v>
      </c>
      <c r="I24" s="42">
        <f>SUM(I11:I23)</f>
        <v>507337764</v>
      </c>
      <c r="J24" s="42">
        <f>SUM(J11:J23)</f>
        <v>582816928</v>
      </c>
      <c r="K24" s="74">
        <f>SUM(K11:K23)</f>
        <v>100.00000000000001</v>
      </c>
      <c r="L24" s="71" t="s">
        <v>1</v>
      </c>
    </row>
    <row r="25" spans="1:18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8" x14ac:dyDescent="0.2">
      <c r="A26" s="7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8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8" x14ac:dyDescent="0.2">
      <c r="A28" s="16"/>
      <c r="B28" s="16"/>
      <c r="C28" s="16"/>
      <c r="D28" s="16"/>
      <c r="E28" s="16"/>
      <c r="F28" s="16"/>
      <c r="G28" s="16"/>
      <c r="H28" s="4"/>
      <c r="I28" s="4"/>
      <c r="J28" s="4"/>
      <c r="K28" s="16"/>
      <c r="L28" s="16"/>
    </row>
    <row r="29" spans="1:18" x14ac:dyDescent="0.2">
      <c r="A29" s="16"/>
      <c r="B29" s="16"/>
      <c r="C29" s="16"/>
      <c r="D29" s="16"/>
      <c r="E29" s="16"/>
      <c r="F29" s="16"/>
      <c r="G29" s="16"/>
      <c r="H29" s="4"/>
      <c r="I29" s="4"/>
      <c r="J29" s="4"/>
      <c r="K29" s="16"/>
      <c r="L29" s="16"/>
    </row>
    <row r="30" spans="1:18" x14ac:dyDescent="0.2">
      <c r="A30" s="16"/>
      <c r="B30" s="16"/>
      <c r="C30" s="16"/>
      <c r="D30" s="16"/>
      <c r="E30" s="16"/>
      <c r="F30" s="16"/>
      <c r="G30" s="16"/>
      <c r="H30" s="4"/>
      <c r="I30" s="4"/>
      <c r="J30" s="4"/>
      <c r="K30" s="16"/>
      <c r="L30" s="16"/>
    </row>
    <row r="31" spans="1:18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8" x14ac:dyDescent="0.2">
      <c r="A32" s="16"/>
      <c r="B32" s="16"/>
      <c r="C32" s="16"/>
      <c r="D32" s="16"/>
      <c r="E32" s="16"/>
      <c r="F32" s="16"/>
      <c r="G32" s="16"/>
      <c r="H32" s="4"/>
      <c r="I32" s="4"/>
      <c r="J32" s="4"/>
      <c r="K32" s="16"/>
      <c r="L32" s="16"/>
    </row>
    <row r="33" spans="2:12" ht="15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5"/>
      <c r="L33" s="5"/>
    </row>
    <row r="34" spans="2:12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2">
      <c r="B46" s="5"/>
    </row>
    <row r="47" spans="2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x14ac:dyDescent="0.2">
      <c r="B52" s="5"/>
    </row>
    <row r="53" spans="2:12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x14ac:dyDescent="0.2">
      <c r="B57" s="5"/>
    </row>
    <row r="58" spans="2:12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x14ac:dyDescent="0.2">
      <c r="B63" s="5"/>
    </row>
    <row r="64" spans="2:12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</sheetData>
  <mergeCells count="8">
    <mergeCell ref="H8:L8"/>
    <mergeCell ref="A1:L1"/>
    <mergeCell ref="A2:L2"/>
    <mergeCell ref="A4:L4"/>
    <mergeCell ref="A5:L5"/>
    <mergeCell ref="A6:L6"/>
    <mergeCell ref="B8:B9"/>
    <mergeCell ref="E8:E9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32D97-FECF-4FA7-9CFD-52931F70DA40}"/>
</file>

<file path=customXml/itemProps2.xml><?xml version="1.0" encoding="utf-8"?>
<ds:datastoreItem xmlns:ds="http://schemas.openxmlformats.org/officeDocument/2006/customXml" ds:itemID="{A2C579A2-E8CB-4260-A7A6-66FBA2042395}"/>
</file>

<file path=customXml/itemProps3.xml><?xml version="1.0" encoding="utf-8"?>
<ds:datastoreItem xmlns:ds="http://schemas.openxmlformats.org/officeDocument/2006/customXml" ds:itemID="{81BBBA1D-F20C-4526-905D-15FDD6626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daboss</cp:lastModifiedBy>
  <cp:lastPrinted>2018-07-18T11:28:11Z</cp:lastPrinted>
  <dcterms:created xsi:type="dcterms:W3CDTF">2014-10-31T17:21:55Z</dcterms:created>
  <dcterms:modified xsi:type="dcterms:W3CDTF">2018-07-18T14:32:54Z</dcterms:modified>
</cp:coreProperties>
</file>