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MRT FILES\MRT Report 2018\"/>
    </mc:Choice>
  </mc:AlternateContent>
  <xr:revisionPtr revIDLastSave="0" documentId="13_ncr:1_{49EF7361-98F8-41EF-8381-679F8C60EF75}" xr6:coauthVersionLast="41" xr6:coauthVersionMax="41" xr10:uidLastSave="{00000000-0000-0000-0000-000000000000}"/>
  <bookViews>
    <workbookView xWindow="-60" yWindow="-60" windowWidth="28920" windowHeight="15660" xr2:uid="{00000000-000D-0000-FFFF-FFFF00000000}"/>
  </bookViews>
  <sheets>
    <sheet name="1. Revenue Source" sheetId="4" r:id="rId1"/>
    <sheet name="2. Transactions" sheetId="3" r:id="rId2"/>
    <sheet name="3. by Mortgage Amount" sheetId="1" r:id="rId3"/>
    <sheet name="4. by Boro" sheetId="2" r:id="rId4"/>
    <sheet name="5. Mortgage Amt-Entities" sheetId="5" r:id="rId5"/>
    <sheet name="6. Boro -Entities" sheetId="6" r:id="rId6"/>
    <sheet name="7. Commercial" sheetId="10" r:id="rId7"/>
    <sheet name="8. Top Mortgages" sheetId="9" r:id="rId8"/>
    <sheet name="9. Historical" sheetId="8" r:id="rId9"/>
  </sheets>
  <definedNames>
    <definedName name="_AMO_UniqueIdentifier" hidden="1">"'239669ee-08d5-4f20-ba55-93156eed232c'"</definedName>
    <definedName name="_xlnm.Print_Area" localSheetId="2">'3. by Mortgage Amount'!$A$1:$F$74</definedName>
    <definedName name="_xlnm.Print_Area" localSheetId="4">'5. Mortgage Amt-Entities'!$A$1:$H$55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2" l="1"/>
  <c r="E46" i="2"/>
  <c r="C65" i="1"/>
  <c r="C66" i="1"/>
  <c r="C67" i="1"/>
  <c r="C68" i="1"/>
  <c r="C69" i="1"/>
  <c r="C70" i="1"/>
  <c r="C71" i="1"/>
  <c r="C72" i="1"/>
  <c r="C73" i="1"/>
  <c r="C74" i="1"/>
  <c r="B70" i="1"/>
  <c r="G31" i="6"/>
  <c r="G32" i="6"/>
  <c r="G33" i="6"/>
  <c r="G34" i="6"/>
  <c r="G35" i="6"/>
  <c r="D31" i="6"/>
  <c r="D32" i="6"/>
  <c r="D33" i="6"/>
  <c r="D34" i="6"/>
  <c r="D35" i="6"/>
  <c r="G27" i="6"/>
  <c r="D27" i="6"/>
  <c r="G19" i="6"/>
  <c r="D19" i="6"/>
  <c r="B32" i="6"/>
  <c r="B47" i="5"/>
  <c r="B48" i="5"/>
  <c r="B49" i="5"/>
  <c r="B41" i="5"/>
  <c r="B42" i="5"/>
  <c r="B43" i="5"/>
  <c r="B44" i="5"/>
  <c r="B45" i="5"/>
  <c r="B46" i="5"/>
  <c r="E13" i="3"/>
  <c r="C13" i="3"/>
  <c r="B13" i="3"/>
  <c r="B31" i="6"/>
  <c r="B33" i="6"/>
  <c r="B34" i="6"/>
  <c r="E38" i="2"/>
  <c r="E27" i="2"/>
  <c r="E18" i="2"/>
  <c r="C38" i="2"/>
  <c r="C27" i="2"/>
  <c r="C18" i="2"/>
  <c r="B38" i="2"/>
  <c r="B27" i="2"/>
  <c r="B18" i="2"/>
  <c r="E44" i="10"/>
  <c r="C44" i="10"/>
  <c r="B44" i="10"/>
  <c r="E26" i="10"/>
  <c r="C26" i="10"/>
  <c r="B26" i="10"/>
  <c r="B35" i="6"/>
  <c r="B27" i="6"/>
  <c r="B19" i="6"/>
  <c r="G41" i="5"/>
  <c r="G42" i="5"/>
  <c r="G43" i="5"/>
  <c r="G44" i="5"/>
  <c r="G45" i="5"/>
  <c r="G46" i="5"/>
  <c r="G47" i="5"/>
  <c r="G48" i="5"/>
  <c r="G49" i="5"/>
  <c r="G50" i="5"/>
  <c r="D41" i="5"/>
  <c r="D42" i="5"/>
  <c r="D43" i="5"/>
  <c r="D44" i="5"/>
  <c r="D45" i="5"/>
  <c r="D46" i="5"/>
  <c r="D47" i="5"/>
  <c r="D48" i="5"/>
  <c r="D49" i="5"/>
  <c r="D50" i="5"/>
  <c r="B50" i="5"/>
  <c r="G24" i="5"/>
  <c r="D24" i="5"/>
  <c r="G37" i="5"/>
  <c r="D37" i="5"/>
  <c r="B37" i="5"/>
  <c r="B24" i="5"/>
  <c r="E45" i="2"/>
  <c r="E47" i="2"/>
  <c r="E48" i="2"/>
  <c r="E44" i="2"/>
  <c r="E73" i="1"/>
  <c r="E72" i="1"/>
  <c r="E71" i="1"/>
  <c r="E70" i="1"/>
  <c r="E69" i="1"/>
  <c r="E68" i="1"/>
  <c r="E67" i="1"/>
  <c r="E66" i="1"/>
  <c r="E65" i="1"/>
  <c r="C45" i="2"/>
  <c r="C46" i="2"/>
  <c r="C47" i="2"/>
  <c r="C44" i="2"/>
  <c r="B45" i="2"/>
  <c r="B46" i="2"/>
  <c r="B47" i="2"/>
  <c r="B48" i="2"/>
  <c r="B44" i="2"/>
  <c r="E49" i="2"/>
  <c r="C49" i="2"/>
  <c r="B49" i="2"/>
  <c r="E74" i="1"/>
  <c r="B65" i="1"/>
  <c r="B66" i="1"/>
  <c r="B67" i="1"/>
  <c r="B68" i="1"/>
  <c r="B69" i="1"/>
  <c r="B71" i="1"/>
  <c r="B72" i="1"/>
  <c r="B73" i="1"/>
  <c r="B74" i="1"/>
  <c r="E59" i="1"/>
  <c r="C59" i="1"/>
  <c r="B59" i="1"/>
  <c r="E35" i="1"/>
  <c r="C35" i="1"/>
  <c r="B35" i="1"/>
  <c r="B22" i="1"/>
  <c r="C22" i="1"/>
  <c r="E22" i="1"/>
  <c r="C19" i="4"/>
  <c r="C24" i="4"/>
  <c r="D19" i="4"/>
  <c r="D18" i="4"/>
  <c r="D17" i="4"/>
  <c r="C14" i="4"/>
  <c r="D14" i="4"/>
  <c r="D13" i="4"/>
  <c r="D24" i="4"/>
  <c r="D23" i="4"/>
  <c r="D22" i="4"/>
  <c r="D12" i="4"/>
  <c r="E62" i="10"/>
  <c r="C62" i="10"/>
  <c r="B62" i="10"/>
  <c r="F62" i="10"/>
  <c r="D62" i="10"/>
  <c r="B50" i="10"/>
  <c r="C50" i="10"/>
  <c r="D50" i="10"/>
  <c r="E50" i="10"/>
  <c r="F50" i="10"/>
  <c r="B51" i="10"/>
  <c r="C51" i="10"/>
  <c r="D51" i="10"/>
  <c r="E51" i="10"/>
  <c r="F51" i="10"/>
  <c r="B52" i="10"/>
  <c r="C52" i="10"/>
  <c r="D52" i="10"/>
  <c r="E52" i="10"/>
  <c r="F52" i="10"/>
  <c r="B53" i="10"/>
  <c r="C53" i="10"/>
  <c r="D53" i="10"/>
  <c r="E53" i="10"/>
  <c r="F53" i="10"/>
  <c r="B54" i="10"/>
  <c r="C54" i="10"/>
  <c r="D54" i="10"/>
  <c r="E54" i="10"/>
  <c r="F54" i="10"/>
  <c r="B55" i="10"/>
  <c r="C55" i="10"/>
  <c r="D55" i="10"/>
  <c r="E55" i="10"/>
  <c r="F55" i="10"/>
  <c r="B56" i="10"/>
  <c r="C56" i="10"/>
  <c r="D56" i="10"/>
  <c r="E56" i="10"/>
  <c r="F56" i="10"/>
  <c r="B57" i="10"/>
  <c r="C57" i="10"/>
  <c r="D57" i="10"/>
  <c r="E57" i="10"/>
  <c r="F57" i="10"/>
  <c r="B58" i="10"/>
  <c r="C58" i="10"/>
  <c r="D58" i="10"/>
  <c r="E58" i="10"/>
  <c r="F58" i="10"/>
  <c r="B59" i="10"/>
  <c r="C59" i="10"/>
  <c r="D59" i="10"/>
  <c r="E59" i="10"/>
  <c r="F59" i="10"/>
  <c r="B60" i="10"/>
  <c r="C60" i="10"/>
  <c r="D60" i="10"/>
  <c r="E60" i="10"/>
  <c r="F60" i="10"/>
  <c r="C49" i="10"/>
  <c r="D49" i="10"/>
  <c r="E49" i="10"/>
  <c r="F49" i="10"/>
  <c r="B49" i="10"/>
  <c r="E51" i="8"/>
  <c r="E52" i="8"/>
  <c r="E53" i="8"/>
  <c r="E54" i="8"/>
  <c r="E55" i="8"/>
  <c r="E56" i="8"/>
  <c r="E57" i="8"/>
  <c r="E58" i="8"/>
  <c r="E59" i="8"/>
  <c r="E60" i="8"/>
  <c r="E50" i="8"/>
  <c r="C60" i="8"/>
  <c r="C59" i="8"/>
  <c r="C58" i="8"/>
  <c r="C57" i="8"/>
  <c r="C56" i="8"/>
  <c r="C55" i="8"/>
  <c r="C54" i="8"/>
  <c r="C53" i="8"/>
  <c r="C52" i="8"/>
  <c r="C51" i="8"/>
  <c r="C50" i="8"/>
  <c r="B60" i="8"/>
  <c r="B59" i="8"/>
  <c r="B58" i="8"/>
  <c r="B57" i="8"/>
  <c r="B56" i="8"/>
  <c r="B55" i="8"/>
  <c r="B54" i="8"/>
  <c r="B53" i="8"/>
  <c r="B52" i="8"/>
  <c r="B51" i="8"/>
  <c r="B50" i="8"/>
</calcChain>
</file>

<file path=xl/sharedStrings.xml><?xml version="1.0" encoding="utf-8"?>
<sst xmlns="http://schemas.openxmlformats.org/spreadsheetml/2006/main" count="512" uniqueCount="143">
  <si>
    <t>Manhattan</t>
  </si>
  <si>
    <t>Bronx</t>
  </si>
  <si>
    <t>Brooklyn</t>
  </si>
  <si>
    <t>Queens</t>
  </si>
  <si>
    <t>Commercial</t>
  </si>
  <si>
    <t>Residential</t>
  </si>
  <si>
    <t>TOTAL</t>
  </si>
  <si>
    <t>Borough</t>
  </si>
  <si>
    <t>All Residential</t>
  </si>
  <si>
    <t>Condos</t>
  </si>
  <si>
    <t>1-3 Family</t>
  </si>
  <si>
    <t>All Property Types</t>
  </si>
  <si>
    <t>Property Type</t>
  </si>
  <si>
    <t>Year</t>
  </si>
  <si>
    <t>MRT Liability</t>
  </si>
  <si>
    <t>Median</t>
  </si>
  <si>
    <t xml:space="preserve">Number </t>
  </si>
  <si>
    <t>Total                 ($ millions)</t>
  </si>
  <si>
    <t xml:space="preserve">Median </t>
  </si>
  <si>
    <t>Total                           ($ millions)</t>
  </si>
  <si>
    <t>Transactions</t>
  </si>
  <si>
    <t>$50K or Less</t>
  </si>
  <si>
    <t>$50K-$100K</t>
  </si>
  <si>
    <t>$100K-$250K</t>
  </si>
  <si>
    <t>$500K-$1M</t>
  </si>
  <si>
    <t>$1M-$5M</t>
  </si>
  <si>
    <t>$5M-$15M</t>
  </si>
  <si>
    <t>$15M-$20M</t>
  </si>
  <si>
    <t>Total                ($ millions)</t>
  </si>
  <si>
    <t>Total                   ($ millions)</t>
  </si>
  <si>
    <t>Total               ($ millions)</t>
  </si>
  <si>
    <t>$250K-$500K</t>
  </si>
  <si>
    <r>
      <t>Percent of All Mortgages</t>
    </r>
    <r>
      <rPr>
        <b/>
        <vertAlign val="superscript"/>
        <sz val="10"/>
        <rFont val="Arial"/>
        <family val="2"/>
      </rPr>
      <t>2</t>
    </r>
  </si>
  <si>
    <t>Total</t>
  </si>
  <si>
    <t>($ millions)</t>
  </si>
  <si>
    <t xml:space="preserve">1. Dedicated to New York City Transit Authority and certain paratransit and franchised bus operators. </t>
  </si>
  <si>
    <r>
      <t>Percent of All Transactions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</si>
  <si>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Taxable Mortgage Amount</t>
  </si>
  <si>
    <r>
      <t>Percent of All Mortgage Amount</t>
    </r>
    <r>
      <rPr>
        <b/>
        <vertAlign val="superscript"/>
        <sz val="10"/>
        <rFont val="Arial"/>
        <family val="2"/>
      </rPr>
      <t>2</t>
    </r>
  </si>
  <si>
    <t>NYC General Fund</t>
  </si>
  <si>
    <t>Dedicated to MTA/SONYMA</t>
  </si>
  <si>
    <t>Percent of Total</t>
  </si>
  <si>
    <t>Mortgage Recording Tax</t>
  </si>
  <si>
    <t>Liability</t>
  </si>
  <si>
    <t>State-levied Taxes</t>
  </si>
  <si>
    <t>City-levied Taxes</t>
  </si>
  <si>
    <t xml:space="preserve">Total </t>
  </si>
  <si>
    <t>%</t>
  </si>
  <si>
    <t>Revenue Source and Destination</t>
  </si>
  <si>
    <t>Subtotal</t>
  </si>
  <si>
    <r>
      <t>Dedicated to NYC Transit Authority</t>
    </r>
    <r>
      <rPr>
        <vertAlign val="superscript"/>
        <sz val="10"/>
        <rFont val="Arial"/>
        <family val="2"/>
      </rPr>
      <t>1</t>
    </r>
  </si>
  <si>
    <r>
      <t>Dedicated to MTA/SONYMA/NYC Transit Authority</t>
    </r>
    <r>
      <rPr>
        <vertAlign val="superscript"/>
        <sz val="10"/>
        <rFont val="Arial"/>
        <family val="2"/>
      </rPr>
      <t>1</t>
    </r>
  </si>
  <si>
    <t>Staten Island</t>
  </si>
  <si>
    <r>
      <t>Staten Island</t>
    </r>
    <r>
      <rPr>
        <b/>
        <vertAlign val="superscript"/>
        <sz val="10"/>
        <rFont val="Arial"/>
        <family val="2"/>
      </rPr>
      <t>1</t>
    </r>
  </si>
  <si>
    <t>Taxable Mortgage</t>
  </si>
  <si>
    <t xml:space="preserve">1. Due to data limitations, residential mortgages recorded in Staten Island are all classified as 1-3 family.  </t>
  </si>
  <si>
    <t>Broadway</t>
  </si>
  <si>
    <t>Office Building</t>
  </si>
  <si>
    <t>Street</t>
  </si>
  <si>
    <t>2. Transaction involved multiple properties</t>
  </si>
  <si>
    <t>Condo</t>
  </si>
  <si>
    <t>Wooster Street</t>
  </si>
  <si>
    <t>7 Avenue</t>
  </si>
  <si>
    <t>Rental Building</t>
  </si>
  <si>
    <r>
      <t>1-3 Family</t>
    </r>
    <r>
      <rPr>
        <b/>
        <vertAlign val="superscript"/>
        <sz val="10"/>
        <rFont val="Arial"/>
        <family val="2"/>
      </rPr>
      <t>1</t>
    </r>
  </si>
  <si>
    <t>Mixed-use 1-3 Family Homes</t>
  </si>
  <si>
    <t>Commercial Coops</t>
  </si>
  <si>
    <t>Commercial Condo</t>
  </si>
  <si>
    <t>4-10 Family Rentals</t>
  </si>
  <si>
    <t>Rentals</t>
  </si>
  <si>
    <t>Office Buildings</t>
  </si>
  <si>
    <t>Store Buildings</t>
  </si>
  <si>
    <t>Industrial building</t>
  </si>
  <si>
    <t>Culture/Health/Hotel/Recreation</t>
  </si>
  <si>
    <t>Vacant Land</t>
  </si>
  <si>
    <t>Other commercial</t>
  </si>
  <si>
    <t>Total                             ($ millions)</t>
  </si>
  <si>
    <t>Year-Over-Year Change</t>
  </si>
  <si>
    <t>Parking/Garages/Gas Station</t>
  </si>
  <si>
    <t>MORTGAGE RECORDING TAX</t>
  </si>
  <si>
    <t>Table 1</t>
  </si>
  <si>
    <t>DISTRIBUTION OF LIABILITY BY REVENUE SOURCE</t>
  </si>
  <si>
    <t>($ MILLIONS)</t>
  </si>
  <si>
    <t>Table 2</t>
  </si>
  <si>
    <t>DISTRIBUTION BY TRANSACTION TYPE</t>
  </si>
  <si>
    <t>Table 3</t>
  </si>
  <si>
    <t>DISTRIBUTION BY TAXABLE MORTGAGE AMOUNT AND PROPERTY TYPE</t>
  </si>
  <si>
    <t>Table 4</t>
  </si>
  <si>
    <t>DISTRIBUTION BY BOROUGH AND PROPERTY TYPE</t>
  </si>
  <si>
    <t>Table 5</t>
  </si>
  <si>
    <t>MORTGAGE RECORDING TAX ON RESIDENTIAL MORTGAGES</t>
  </si>
  <si>
    <t>RECORDED BY ENTITIES¹</t>
  </si>
  <si>
    <t>(Excluding Staten Island)</t>
  </si>
  <si>
    <t>Table 6</t>
  </si>
  <si>
    <t>Table 7</t>
  </si>
  <si>
    <t>MORTGAGE RECORDING TAX ON COMMERCIAL MORTGAGES RECORDED</t>
  </si>
  <si>
    <t>YEAR-OVER-YEAR COMPARISON</t>
  </si>
  <si>
    <t>DISTRIBUTION BY PROPERTY TYPE</t>
  </si>
  <si>
    <t>Table 8</t>
  </si>
  <si>
    <t>TOP RESIDENTIAL AND COMMERCIAL TRANSACTIONS</t>
  </si>
  <si>
    <t>BY TAXABLE MORTGAGE AMOUNT</t>
  </si>
  <si>
    <t>Table 9</t>
  </si>
  <si>
    <t>1. Qualified for individual condominium unit mortgage credit (defined on page 3).</t>
  </si>
  <si>
    <t>Park Avenue</t>
  </si>
  <si>
    <r>
      <t>Park Avenue</t>
    </r>
    <r>
      <rPr>
        <vertAlign val="superscript"/>
        <sz val="10"/>
        <rFont val="Arial"/>
        <family val="2"/>
      </rPr>
      <t>1</t>
    </r>
  </si>
  <si>
    <r>
      <t>Park Avenue</t>
    </r>
    <r>
      <rPr>
        <vertAlign val="superscript"/>
        <sz val="10"/>
        <rFont val="Arial"/>
        <family val="2"/>
      </rPr>
      <t>2</t>
    </r>
  </si>
  <si>
    <r>
      <t>Fifth Avenue</t>
    </r>
    <r>
      <rPr>
        <vertAlign val="superscript"/>
        <sz val="10"/>
        <rFont val="Arial"/>
        <family val="2"/>
      </rPr>
      <t>2</t>
    </r>
  </si>
  <si>
    <t>CALENDAR YEAR 2018</t>
  </si>
  <si>
    <t>West 24th Street</t>
  </si>
  <si>
    <t>Vestry Street</t>
  </si>
  <si>
    <t>Central Park South</t>
  </si>
  <si>
    <t>Bank Street</t>
  </si>
  <si>
    <t>East 71st Street</t>
  </si>
  <si>
    <t>West 10th Street</t>
  </si>
  <si>
    <t>East 72nd Street</t>
  </si>
  <si>
    <t>East 67th Street</t>
  </si>
  <si>
    <r>
      <t>Riverside Boulevard</t>
    </r>
    <r>
      <rPr>
        <vertAlign val="superscript"/>
        <sz val="10"/>
        <rFont val="Arial"/>
        <family val="2"/>
      </rPr>
      <t>2</t>
    </r>
  </si>
  <si>
    <r>
      <t>North Moore Street</t>
    </r>
    <r>
      <rPr>
        <vertAlign val="superscript"/>
        <sz val="10"/>
        <rFont val="Arial"/>
        <family val="2"/>
      </rPr>
      <t>2</t>
    </r>
  </si>
  <si>
    <t>11th Avenue</t>
  </si>
  <si>
    <t>Bryant Park</t>
  </si>
  <si>
    <t>Jackson Avenue</t>
  </si>
  <si>
    <t>Greenwich Street</t>
  </si>
  <si>
    <t>Jay Street</t>
  </si>
  <si>
    <t>Amsterdam Avenue</t>
  </si>
  <si>
    <t>Store Building</t>
  </si>
  <si>
    <r>
      <t>Columbus Avenue</t>
    </r>
    <r>
      <rPr>
        <vertAlign val="superscript"/>
        <sz val="10"/>
        <rFont val="Arial"/>
        <family val="2"/>
      </rPr>
      <t>2</t>
    </r>
  </si>
  <si>
    <t>Broadway2</t>
  </si>
  <si>
    <r>
      <t>Broadway</t>
    </r>
    <r>
      <rPr>
        <vertAlign val="superscript"/>
        <sz val="10"/>
        <rFont val="Arial"/>
        <family val="2"/>
      </rPr>
      <t>2</t>
    </r>
  </si>
  <si>
    <r>
      <t>West 33rd Street</t>
    </r>
    <r>
      <rPr>
        <vertAlign val="superscript"/>
        <sz val="10"/>
        <rFont val="Arial"/>
        <family val="2"/>
      </rPr>
      <t>2</t>
    </r>
  </si>
  <si>
    <r>
      <t>8 Avenue</t>
    </r>
    <r>
      <rPr>
        <vertAlign val="superscript"/>
        <sz val="10"/>
        <rFont val="Arial"/>
        <family val="2"/>
      </rPr>
      <t>2</t>
    </r>
  </si>
  <si>
    <r>
      <t>Wall Street</t>
    </r>
    <r>
      <rPr>
        <vertAlign val="superscript"/>
        <sz val="10"/>
        <rFont val="Arial"/>
        <family val="2"/>
      </rPr>
      <t>2</t>
    </r>
  </si>
  <si>
    <r>
      <t>44th Drive</t>
    </r>
    <r>
      <rPr>
        <vertAlign val="superscript"/>
        <sz val="10"/>
        <rFont val="Arial"/>
        <family val="2"/>
      </rPr>
      <t>2</t>
    </r>
  </si>
  <si>
    <r>
      <t>West 57th Street</t>
    </r>
    <r>
      <rPr>
        <vertAlign val="superscript"/>
        <sz val="10"/>
        <rFont val="Arial"/>
        <family val="2"/>
      </rPr>
      <t>2</t>
    </r>
  </si>
  <si>
    <r>
      <t>Northern Boulevard</t>
    </r>
    <r>
      <rPr>
        <vertAlign val="superscript"/>
        <sz val="10"/>
        <rFont val="Arial"/>
        <family val="2"/>
      </rPr>
      <t>2</t>
    </r>
  </si>
  <si>
    <r>
      <t>Flushing Avenue</t>
    </r>
    <r>
      <rPr>
        <vertAlign val="superscript"/>
        <sz val="10"/>
        <rFont val="Arial"/>
        <family val="2"/>
      </rPr>
      <t>2</t>
    </r>
  </si>
  <si>
    <t>2005 - 2018</t>
  </si>
  <si>
    <t>East 74th Street</t>
  </si>
  <si>
    <t>1-3 Family Home</t>
  </si>
  <si>
    <t>Hotel</t>
  </si>
  <si>
    <t>Cultural</t>
  </si>
  <si>
    <r>
      <t xml:space="preserve">Table 3 </t>
    </r>
    <r>
      <rPr>
        <i/>
        <sz val="12"/>
        <rFont val="Arial"/>
        <family val="2"/>
      </rPr>
      <t>(continued)</t>
    </r>
  </si>
  <si>
    <t>(continued)</t>
  </si>
  <si>
    <t>More than $20M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</si>
</sst>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#########0"/>
    <numFmt numFmtId="165" formatCode="#,###,##0"/>
    <numFmt numFmtId="166" formatCode="&quot;$&quot;#,##0"/>
    <numFmt numFmtId="167" formatCode="&quot;$&quot;#,##0.0,,"/>
    <numFmt numFmtId="168" formatCode="#,##0.0,,"/>
    <numFmt numFmtId="169" formatCode="_(* #,##0_);_(* \(#,##0\);_(* &quot;-&quot;??_);_(@_)"/>
  </numFmts>
  <fonts count="25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40"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5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left" vertical="top"/>
    </xf>
    <xf numFmtId="166" fontId="7" fillId="0" borderId="1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left" vertical="top"/>
    </xf>
    <xf numFmtId="165" fontId="7" fillId="0" borderId="11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 wrapText="1"/>
    </xf>
    <xf numFmtId="0" fontId="8" fillId="0" borderId="3" xfId="1" applyFont="1" applyFill="1" applyBorder="1" applyAlignment="1">
      <alignment horizontal="right" wrapText="1"/>
    </xf>
    <xf numFmtId="0" fontId="8" fillId="0" borderId="4" xfId="1" applyFont="1" applyFill="1" applyBorder="1" applyAlignment="1">
      <alignment horizontal="right" wrapText="1"/>
    </xf>
    <xf numFmtId="167" fontId="7" fillId="0" borderId="11" xfId="5" applyNumberFormat="1" applyFont="1" applyBorder="1" applyProtection="1"/>
    <xf numFmtId="165" fontId="8" fillId="0" borderId="0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7" fontId="7" fillId="0" borderId="11" xfId="5" applyNumberFormat="1" applyFont="1" applyBorder="1" applyAlignment="1" applyProtection="1"/>
    <xf numFmtId="168" fontId="7" fillId="0" borderId="11" xfId="5" applyNumberFormat="1" applyFont="1" applyBorder="1" applyAlignment="1" applyProtection="1"/>
    <xf numFmtId="167" fontId="8" fillId="0" borderId="2" xfId="5" applyNumberFormat="1" applyFont="1" applyBorder="1" applyAlignment="1" applyProtection="1"/>
    <xf numFmtId="168" fontId="8" fillId="0" borderId="0" xfId="5" applyNumberFormat="1" applyFont="1" applyBorder="1" applyAlignment="1" applyProtection="1"/>
    <xf numFmtId="0" fontId="8" fillId="0" borderId="2" xfId="1" applyFont="1" applyFill="1" applyBorder="1" applyAlignment="1">
      <alignment horizontal="right"/>
    </xf>
    <xf numFmtId="0" fontId="8" fillId="0" borderId="14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left" wrapText="1"/>
    </xf>
    <xf numFmtId="167" fontId="7" fillId="0" borderId="0" xfId="5" applyNumberFormat="1" applyFont="1" applyBorder="1" applyProtection="1"/>
    <xf numFmtId="9" fontId="7" fillId="0" borderId="0" xfId="6" applyFont="1" applyFill="1" applyBorder="1" applyAlignment="1">
      <alignment horizontal="right"/>
    </xf>
    <xf numFmtId="9" fontId="8" fillId="0" borderId="0" xfId="6" applyFont="1" applyFill="1" applyBorder="1" applyAlignment="1">
      <alignment horizontal="right"/>
    </xf>
    <xf numFmtId="9" fontId="8" fillId="0" borderId="4" xfId="6" applyFont="1" applyFill="1" applyBorder="1" applyAlignment="1">
      <alignment horizontal="right"/>
    </xf>
    <xf numFmtId="9" fontId="7" fillId="0" borderId="0" xfId="6" applyFont="1" applyBorder="1" applyAlignment="1" applyProtection="1"/>
    <xf numFmtId="9" fontId="8" fillId="0" borderId="0" xfId="6" applyFont="1" applyBorder="1" applyAlignment="1" applyProtection="1"/>
    <xf numFmtId="9" fontId="8" fillId="0" borderId="3" xfId="6" applyFont="1" applyBorder="1" applyAlignment="1" applyProtection="1"/>
    <xf numFmtId="9" fontId="8" fillId="0" borderId="3" xfId="6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8" xfId="1" applyFont="1" applyFill="1" applyBorder="1" applyAlignment="1"/>
    <xf numFmtId="0" fontId="8" fillId="0" borderId="6" xfId="1" applyFont="1" applyFill="1" applyBorder="1" applyAlignment="1">
      <alignment horizontal="right" wrapText="1"/>
    </xf>
    <xf numFmtId="167" fontId="8" fillId="0" borderId="3" xfId="5" applyNumberFormat="1" applyFont="1" applyBorder="1" applyProtection="1"/>
    <xf numFmtId="167" fontId="8" fillId="0" borderId="2" xfId="5" applyNumberFormat="1" applyFont="1" applyBorder="1" applyProtection="1"/>
    <xf numFmtId="0" fontId="8" fillId="0" borderId="5" xfId="1" applyFont="1" applyFill="1" applyBorder="1" applyAlignment="1">
      <alignment horizontal="right" wrapText="1"/>
    </xf>
    <xf numFmtId="0" fontId="8" fillId="0" borderId="13" xfId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vertical="top"/>
    </xf>
    <xf numFmtId="164" fontId="8" fillId="0" borderId="13" xfId="0" applyNumberFormat="1" applyFont="1" applyFill="1" applyBorder="1" applyAlignment="1">
      <alignment horizontal="left"/>
    </xf>
    <xf numFmtId="167" fontId="7" fillId="0" borderId="0" xfId="5" applyNumberFormat="1" applyFont="1" applyBorder="1" applyAlignment="1" applyProtection="1"/>
    <xf numFmtId="164" fontId="8" fillId="0" borderId="11" xfId="0" applyNumberFormat="1" applyFont="1" applyFill="1" applyBorder="1" applyAlignment="1">
      <alignment horizontal="left"/>
    </xf>
    <xf numFmtId="168" fontId="7" fillId="0" borderId="0" xfId="5" applyNumberFormat="1" applyFont="1" applyBorder="1" applyAlignment="1" applyProtection="1"/>
    <xf numFmtId="0" fontId="8" fillId="0" borderId="2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65" fontId="7" fillId="0" borderId="11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left"/>
    </xf>
    <xf numFmtId="0" fontId="8" fillId="0" borderId="7" xfId="1" applyFont="1" applyFill="1" applyBorder="1" applyAlignment="1">
      <alignment horizontal="right" wrapText="1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left"/>
    </xf>
    <xf numFmtId="7" fontId="13" fillId="0" borderId="0" xfId="0" applyNumberFormat="1" applyFont="1"/>
    <xf numFmtId="0" fontId="2" fillId="0" borderId="0" xfId="0" applyFont="1"/>
    <xf numFmtId="167" fontId="7" fillId="0" borderId="9" xfId="5" applyNumberFormat="1" applyFont="1" applyBorder="1" applyAlignment="1" applyProtection="1"/>
    <xf numFmtId="0" fontId="2" fillId="0" borderId="13" xfId="0" applyFont="1" applyBorder="1" applyAlignment="1">
      <alignment horizontal="left"/>
    </xf>
    <xf numFmtId="0" fontId="12" fillId="0" borderId="11" xfId="0" applyFont="1" applyBorder="1"/>
    <xf numFmtId="0" fontId="1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37" fontId="2" fillId="0" borderId="11" xfId="5" applyNumberFormat="1" applyFont="1" applyBorder="1"/>
    <xf numFmtId="5" fontId="2" fillId="0" borderId="1" xfId="5" applyNumberFormat="1" applyFont="1" applyBorder="1"/>
    <xf numFmtId="37" fontId="2" fillId="0" borderId="1" xfId="5" applyNumberFormat="1" applyFont="1" applyBorder="1"/>
    <xf numFmtId="37" fontId="2" fillId="0" borderId="2" xfId="5" applyNumberFormat="1" applyFont="1" applyBorder="1"/>
    <xf numFmtId="37" fontId="2" fillId="0" borderId="4" xfId="5" applyNumberFormat="1" applyFont="1" applyBorder="1"/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168" fontId="7" fillId="0" borderId="3" xfId="5" applyNumberFormat="1" applyFont="1" applyBorder="1" applyAlignment="1" applyProtection="1"/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8" fillId="0" borderId="11" xfId="1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 wrapText="1"/>
    </xf>
    <xf numFmtId="0" fontId="8" fillId="0" borderId="11" xfId="1" applyFont="1" applyFill="1" applyBorder="1" applyAlignment="1">
      <alignment horizontal="right" wrapText="1"/>
    </xf>
    <xf numFmtId="0" fontId="8" fillId="0" borderId="1" xfId="1" applyFont="1" applyFill="1" applyBorder="1" applyAlignment="1">
      <alignment horizontal="right" wrapText="1"/>
    </xf>
    <xf numFmtId="165" fontId="8" fillId="0" borderId="11" xfId="1" applyNumberFormat="1" applyFont="1" applyFill="1" applyBorder="1" applyAlignment="1">
      <alignment horizontal="right"/>
    </xf>
    <xf numFmtId="167" fontId="8" fillId="0" borderId="11" xfId="5" applyNumberFormat="1" applyFont="1" applyBorder="1" applyAlignment="1" applyProtection="1"/>
    <xf numFmtId="166" fontId="8" fillId="0" borderId="0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" fontId="7" fillId="0" borderId="0" xfId="6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43" fontId="7" fillId="0" borderId="11" xfId="5" applyFont="1" applyFill="1" applyBorder="1" applyAlignment="1">
      <alignment horizontal="right"/>
    </xf>
    <xf numFmtId="43" fontId="7" fillId="0" borderId="0" xfId="5" applyFont="1" applyBorder="1" applyAlignment="1" applyProtection="1"/>
    <xf numFmtId="43" fontId="7" fillId="0" borderId="0" xfId="5" applyFont="1" applyFill="1" applyBorder="1" applyAlignment="1">
      <alignment horizontal="right"/>
    </xf>
    <xf numFmtId="43" fontId="7" fillId="0" borderId="11" xfId="5" applyFont="1" applyBorder="1" applyAlignment="1" applyProtection="1"/>
    <xf numFmtId="43" fontId="7" fillId="0" borderId="1" xfId="5" applyFont="1" applyFill="1" applyBorder="1" applyAlignment="1">
      <alignment horizontal="right"/>
    </xf>
    <xf numFmtId="168" fontId="16" fillId="0" borderId="11" xfId="5" applyNumberFormat="1" applyFont="1" applyBorder="1" applyAlignment="1" applyProtection="1"/>
    <xf numFmtId="0" fontId="0" fillId="0" borderId="0" xfId="0" applyFont="1" applyFill="1" applyBorder="1" applyAlignment="1">
      <alignment horizontal="left"/>
    </xf>
    <xf numFmtId="165" fontId="8" fillId="0" borderId="2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165" fontId="7" fillId="0" borderId="11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7" fillId="0" borderId="0" xfId="0" applyFont="1" applyFill="1" applyBorder="1" applyAlignment="1"/>
    <xf numFmtId="9" fontId="8" fillId="0" borderId="2" xfId="6" applyFont="1" applyFill="1" applyBorder="1" applyAlignment="1">
      <alignment horizontal="right" wrapText="1"/>
    </xf>
    <xf numFmtId="9" fontId="8" fillId="0" borderId="4" xfId="6" applyFont="1" applyFill="1" applyBorder="1" applyAlignment="1">
      <alignment horizontal="right" wrapText="1"/>
    </xf>
    <xf numFmtId="9" fontId="8" fillId="0" borderId="3" xfId="6" applyFont="1" applyFill="1" applyBorder="1" applyAlignment="1">
      <alignment horizontal="right" wrapText="1"/>
    </xf>
    <xf numFmtId="9" fontId="8" fillId="0" borderId="8" xfId="6" applyFont="1" applyFill="1" applyBorder="1" applyAlignment="1"/>
    <xf numFmtId="9" fontId="8" fillId="0" borderId="6" xfId="6" applyFont="1" applyFill="1" applyBorder="1" applyAlignment="1">
      <alignment horizontal="right" wrapText="1"/>
    </xf>
    <xf numFmtId="9" fontId="7" fillId="0" borderId="11" xfId="6" applyFont="1" applyFill="1" applyBorder="1" applyAlignment="1">
      <alignment horizontal="right"/>
    </xf>
    <xf numFmtId="9" fontId="7" fillId="0" borderId="1" xfId="6" applyFont="1" applyFill="1" applyBorder="1" applyAlignment="1">
      <alignment horizontal="right"/>
    </xf>
    <xf numFmtId="9" fontId="8" fillId="0" borderId="2" xfId="6" applyFont="1" applyFill="1" applyBorder="1" applyAlignment="1">
      <alignment horizontal="right"/>
    </xf>
    <xf numFmtId="166" fontId="7" fillId="0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166" fontId="8" fillId="0" borderId="3" xfId="1" applyNumberFormat="1" applyFont="1" applyFill="1" applyBorder="1" applyAlignment="1">
      <alignment horizontal="right"/>
    </xf>
    <xf numFmtId="0" fontId="8" fillId="0" borderId="7" xfId="1" applyFont="1" applyFill="1" applyBorder="1" applyAlignment="1">
      <alignment horizontal="right" wrapText="1"/>
    </xf>
    <xf numFmtId="168" fontId="7" fillId="0" borderId="0" xfId="5" applyNumberFormat="1" applyFont="1" applyFill="1" applyBorder="1" applyAlignment="1" applyProtection="1"/>
    <xf numFmtId="168" fontId="7" fillId="0" borderId="11" xfId="5" applyNumberFormat="1" applyFont="1" applyFill="1" applyBorder="1" applyAlignment="1" applyProtection="1"/>
    <xf numFmtId="167" fontId="8" fillId="0" borderId="3" xfId="5" applyNumberFormat="1" applyFont="1" applyFill="1" applyBorder="1" applyAlignment="1" applyProtection="1"/>
    <xf numFmtId="167" fontId="8" fillId="0" borderId="2" xfId="5" applyNumberFormat="1" applyFont="1" applyFill="1" applyBorder="1" applyAlignment="1" applyProtection="1"/>
    <xf numFmtId="165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166" fontId="7" fillId="0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 wrapText="1"/>
    </xf>
    <xf numFmtId="0" fontId="8" fillId="0" borderId="3" xfId="1" applyFont="1" applyFill="1" applyBorder="1" applyAlignment="1">
      <alignment horizontal="right" wrapText="1"/>
    </xf>
    <xf numFmtId="0" fontId="8" fillId="0" borderId="4" xfId="1" applyFont="1" applyFill="1" applyBorder="1" applyAlignment="1">
      <alignment horizontal="right" wrapText="1"/>
    </xf>
    <xf numFmtId="165" fontId="8" fillId="0" borderId="2" xfId="1" applyNumberFormat="1" applyFont="1" applyFill="1" applyBorder="1" applyAlignment="1">
      <alignment horizontal="right"/>
    </xf>
    <xf numFmtId="166" fontId="8" fillId="0" borderId="3" xfId="1" applyNumberFormat="1" applyFont="1" applyFill="1" applyBorder="1" applyAlignment="1">
      <alignment horizontal="right"/>
    </xf>
    <xf numFmtId="166" fontId="8" fillId="0" borderId="4" xfId="1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0" fontId="8" fillId="0" borderId="14" xfId="1" applyFont="1" applyFill="1" applyBorder="1" applyAlignment="1">
      <alignment horizontal="left" wrapText="1"/>
    </xf>
    <xf numFmtId="0" fontId="8" fillId="0" borderId="8" xfId="1" applyFont="1" applyFill="1" applyBorder="1" applyAlignment="1"/>
    <xf numFmtId="0" fontId="8" fillId="0" borderId="6" xfId="1" applyFont="1" applyFill="1" applyBorder="1" applyAlignment="1">
      <alignment horizontal="right" wrapText="1"/>
    </xf>
    <xf numFmtId="3" fontId="7" fillId="0" borderId="0" xfId="1" applyNumberFormat="1" applyFont="1" applyFill="1" applyBorder="1" applyAlignment="1">
      <alignment horizontal="right"/>
    </xf>
    <xf numFmtId="3" fontId="7" fillId="0" borderId="1" xfId="1" applyNumberFormat="1" applyFont="1" applyFill="1" applyBorder="1" applyAlignment="1">
      <alignment horizontal="right"/>
    </xf>
    <xf numFmtId="0" fontId="8" fillId="0" borderId="13" xfId="1" applyFont="1" applyFill="1" applyBorder="1" applyAlignment="1">
      <alignment horizontal="left" wrapText="1"/>
    </xf>
    <xf numFmtId="166" fontId="7" fillId="0" borderId="9" xfId="1" applyNumberFormat="1" applyFont="1" applyFill="1" applyBorder="1" applyAlignment="1">
      <alignment horizontal="right"/>
    </xf>
    <xf numFmtId="166" fontId="7" fillId="0" borderId="10" xfId="1" applyNumberFormat="1" applyFont="1" applyFill="1" applyBorder="1" applyAlignment="1">
      <alignment horizontal="right"/>
    </xf>
    <xf numFmtId="167" fontId="7" fillId="0" borderId="11" xfId="5" applyNumberFormat="1" applyFont="1" applyFill="1" applyBorder="1" applyAlignment="1" applyProtection="1"/>
    <xf numFmtId="167" fontId="7" fillId="0" borderId="9" xfId="5" applyNumberFormat="1" applyFont="1" applyFill="1" applyBorder="1" applyProtection="1"/>
    <xf numFmtId="167" fontId="7" fillId="0" borderId="8" xfId="5" applyNumberFormat="1" applyFont="1" applyFill="1" applyBorder="1" applyProtection="1"/>
    <xf numFmtId="167" fontId="7" fillId="0" borderId="0" xfId="5" applyNumberFormat="1" applyFont="1" applyFill="1" applyBorder="1" applyProtection="1"/>
    <xf numFmtId="167" fontId="7" fillId="0" borderId="11" xfId="5" applyNumberFormat="1" applyFont="1" applyFill="1" applyBorder="1" applyProtection="1"/>
    <xf numFmtId="167" fontId="7" fillId="0" borderId="0" xfId="5" applyNumberFormat="1" applyFont="1" applyFill="1" applyBorder="1" applyAlignment="1" applyProtection="1"/>
    <xf numFmtId="168" fontId="8" fillId="0" borderId="0" xfId="5" applyNumberFormat="1" applyFont="1" applyFill="1" applyBorder="1" applyAlignment="1" applyProtection="1"/>
    <xf numFmtId="0" fontId="6" fillId="0" borderId="0" xfId="0" applyFont="1" applyFill="1" applyBorder="1" applyAlignment="1">
      <alignment horizontal="left"/>
    </xf>
    <xf numFmtId="9" fontId="7" fillId="0" borderId="0" xfId="6" applyFont="1" applyFill="1" applyBorder="1" applyAlignment="1" applyProtection="1"/>
    <xf numFmtId="9" fontId="8" fillId="0" borderId="3" xfId="6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 indent="5"/>
    </xf>
    <xf numFmtId="0" fontId="18" fillId="0" borderId="0" xfId="0" applyFont="1" applyFill="1" applyBorder="1" applyAlignment="1">
      <alignment horizontal="left" vertical="center"/>
    </xf>
    <xf numFmtId="165" fontId="8" fillId="0" borderId="3" xfId="1" applyNumberFormat="1" applyFont="1" applyFill="1" applyBorder="1" applyAlignment="1">
      <alignment horizontal="right"/>
    </xf>
    <xf numFmtId="167" fontId="8" fillId="0" borderId="0" xfId="5" applyNumberFormat="1" applyFont="1" applyFill="1" applyBorder="1" applyAlignment="1" applyProtection="1"/>
    <xf numFmtId="0" fontId="8" fillId="0" borderId="14" xfId="0" applyFont="1" applyFill="1" applyBorder="1" applyAlignment="1">
      <alignment horizontal="left"/>
    </xf>
    <xf numFmtId="3" fontId="7" fillId="0" borderId="11" xfId="1" applyNumberFormat="1" applyFont="1" applyFill="1" applyBorder="1" applyAlignment="1">
      <alignment horizontal="right"/>
    </xf>
    <xf numFmtId="165" fontId="7" fillId="0" borderId="11" xfId="1" quotePrefix="1" applyNumberFormat="1" applyFont="1" applyFill="1" applyBorder="1" applyAlignment="1">
      <alignment horizontal="right"/>
    </xf>
    <xf numFmtId="165" fontId="7" fillId="0" borderId="0" xfId="1" quotePrefix="1" applyNumberFormat="1" applyFont="1" applyFill="1" applyBorder="1" applyAlignment="1">
      <alignment horizontal="right"/>
    </xf>
    <xf numFmtId="165" fontId="7" fillId="0" borderId="1" xfId="1" quotePrefix="1" applyNumberFormat="1" applyFont="1" applyFill="1" applyBorder="1" applyAlignment="1">
      <alignment horizontal="right"/>
    </xf>
    <xf numFmtId="168" fontId="7" fillId="0" borderId="11" xfId="5" quotePrefix="1" applyNumberFormat="1" applyFont="1" applyBorder="1" applyAlignment="1" applyProtection="1">
      <alignment horizontal="right"/>
    </xf>
    <xf numFmtId="168" fontId="7" fillId="0" borderId="0" xfId="5" quotePrefix="1" applyNumberFormat="1" applyFont="1" applyFill="1" applyBorder="1" applyAlignment="1" applyProtection="1">
      <alignment horizontal="right"/>
    </xf>
    <xf numFmtId="168" fontId="7" fillId="0" borderId="11" xfId="5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8" xfId="15" applyFont="1" applyFill="1" applyBorder="1"/>
    <xf numFmtId="0" fontId="8" fillId="0" borderId="2" xfId="15" applyFont="1" applyFill="1" applyBorder="1"/>
    <xf numFmtId="0" fontId="7" fillId="0" borderId="12" xfId="15" applyFont="1" applyFill="1" applyBorder="1"/>
    <xf numFmtId="0" fontId="7" fillId="0" borderId="13" xfId="15" applyFont="1" applyFill="1" applyBorder="1"/>
    <xf numFmtId="0" fontId="7" fillId="0" borderId="14" xfId="15" applyFont="1" applyFill="1" applyBorder="1"/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5" fontId="7" fillId="0" borderId="0" xfId="13" applyNumberFormat="1" applyFont="1" applyFill="1" applyBorder="1" applyAlignment="1">
      <alignment horizontal="left"/>
    </xf>
    <xf numFmtId="169" fontId="7" fillId="0" borderId="1" xfId="13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5" fontId="7" fillId="0" borderId="3" xfId="13" applyNumberFormat="1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7" fillId="0" borderId="11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1" fontId="7" fillId="0" borderId="0" xfId="14" applyNumberFormat="1" applyFont="1" applyFill="1" applyBorder="1" applyAlignment="1">
      <alignment horizontal="right"/>
    </xf>
    <xf numFmtId="1" fontId="8" fillId="0" borderId="3" xfId="14" applyNumberFormat="1" applyFont="1" applyFill="1" applyBorder="1" applyAlignment="1">
      <alignment horizontal="right"/>
    </xf>
    <xf numFmtId="1" fontId="16" fillId="0" borderId="0" xfId="14" applyNumberFormat="1" applyFont="1" applyFill="1" applyBorder="1" applyAlignment="1">
      <alignment horizontal="right"/>
    </xf>
    <xf numFmtId="1" fontId="8" fillId="0" borderId="0" xfId="14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wrapText="1"/>
    </xf>
    <xf numFmtId="43" fontId="7" fillId="0" borderId="0" xfId="5" applyFont="1" applyFill="1" applyBorder="1" applyAlignment="1" applyProtection="1">
      <alignment horizontal="right"/>
    </xf>
    <xf numFmtId="43" fontId="7" fillId="0" borderId="11" xfId="5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12" xfId="1" applyFont="1" applyFill="1" applyBorder="1" applyAlignment="1">
      <alignment horizontal="left" wrapText="1"/>
    </xf>
    <xf numFmtId="0" fontId="8" fillId="0" borderId="14" xfId="1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9" fontId="8" fillId="0" borderId="6" xfId="6" applyFont="1" applyFill="1" applyBorder="1" applyAlignment="1">
      <alignment horizontal="center"/>
    </xf>
    <xf numFmtId="9" fontId="8" fillId="0" borderId="7" xfId="6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1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6">
    <cellStyle name="Comma" xfId="5" builtinId="3"/>
    <cellStyle name="Comma 2" xfId="3" xr:uid="{00000000-0005-0000-0000-000001000000}"/>
    <cellStyle name="Comma 2 2" xfId="11" xr:uid="{00000000-0005-0000-0000-000002000000}"/>
    <cellStyle name="Comma 3" xfId="8" xr:uid="{00000000-0005-0000-0000-000003000000}"/>
    <cellStyle name="Comma 4" xfId="13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3" xfId="1" xr:uid="{00000000-0005-0000-0000-000008000000}"/>
    <cellStyle name="Normal 4" xfId="7" xr:uid="{00000000-0005-0000-0000-000009000000}"/>
    <cellStyle name="Normal 5" xfId="15" xr:uid="{00000000-0005-0000-0000-00000A000000}"/>
    <cellStyle name="Percent" xfId="6" builtinId="5"/>
    <cellStyle name="Percent 2" xfId="4" xr:uid="{00000000-0005-0000-0000-00000C000000}"/>
    <cellStyle name="Percent 2 2" xfId="12" xr:uid="{00000000-0005-0000-0000-00000D000000}"/>
    <cellStyle name="Percent 3" xfId="9" xr:uid="{00000000-0005-0000-0000-00000E000000}"/>
    <cellStyle name="Percent 4" xfId="14" xr:uid="{00000000-0005-0000-0000-00000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19049</xdr:rowOff>
    </xdr:from>
    <xdr:to>
      <xdr:col>7</xdr:col>
      <xdr:colOff>704850</xdr:colOff>
      <xdr:row>54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58AF577-1033-4B79-B0C8-77561CC49580}"/>
            </a:ext>
          </a:extLst>
        </xdr:cNvPr>
        <xdr:cNvSpPr txBox="1"/>
      </xdr:nvSpPr>
      <xdr:spPr>
        <a:xfrm>
          <a:off x="28575" y="8858249"/>
          <a:ext cx="6743700" cy="762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Most residential mortgages recorded involve individuals but a significant number involve legal entities. This table includes only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transactions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mortgagor (borrower) was identified as an entity, such as a trust, limited liability company, limited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liability partnership or corporation.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 Percent of all transactions and all mortgages are calculated based on all transactions and their related taxable mortgage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amounts,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excluding Staten Island transactions.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57149</xdr:rowOff>
    </xdr:from>
    <xdr:to>
      <xdr:col>7</xdr:col>
      <xdr:colOff>819150</xdr:colOff>
      <xdr:row>40</xdr:row>
      <xdr:rowOff>95249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FA21CCC-970A-4045-8BC3-F5309DF6BEF4}"/>
            </a:ext>
          </a:extLst>
        </xdr:cNvPr>
        <xdr:cNvSpPr txBox="1"/>
      </xdr:nvSpPr>
      <xdr:spPr>
        <a:xfrm>
          <a:off x="38100" y="6762749"/>
          <a:ext cx="6772275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Most residential mortgages recorded involve individuals but a significant number involve legal entities. This table includes only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transactions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mortgagor (borrower) was identified as an entity, such as a trust, limited liability company, limited liability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partnership or corporation.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 Percent of all transactions and all mortgages are calculated based on all transactions and their related taxable mortgage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amounts,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excluding Staten Island transactions.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zoomScaleNormal="100" workbookViewId="0">
      <selection sqref="A1:E1"/>
    </sheetView>
  </sheetViews>
  <sheetFormatPr defaultColWidth="9.140625" defaultRowHeight="12.75" x14ac:dyDescent="0.2"/>
  <cols>
    <col min="1" max="1" width="4.140625" style="2" customWidth="1"/>
    <col min="2" max="2" width="46.28515625" style="2" customWidth="1"/>
    <col min="3" max="4" width="15.7109375" style="2" customWidth="1"/>
    <col min="5" max="5" width="5.28515625" style="2" customWidth="1"/>
    <col min="6" max="16384" width="9.140625" style="2"/>
  </cols>
  <sheetData>
    <row r="1" spans="1:6" ht="15.75" x14ac:dyDescent="0.25">
      <c r="A1" s="211" t="s">
        <v>79</v>
      </c>
      <c r="B1" s="211"/>
      <c r="C1" s="211"/>
      <c r="D1" s="211"/>
      <c r="E1" s="211"/>
    </row>
    <row r="2" spans="1:6" s="103" customFormat="1" ht="15.75" x14ac:dyDescent="0.25">
      <c r="A2" s="211" t="s">
        <v>107</v>
      </c>
      <c r="B2" s="211"/>
      <c r="C2" s="211"/>
      <c r="D2" s="211"/>
      <c r="E2" s="211"/>
    </row>
    <row r="3" spans="1:6" s="103" customFormat="1" x14ac:dyDescent="0.2">
      <c r="A3" s="158"/>
      <c r="B3" s="158"/>
      <c r="C3" s="158"/>
      <c r="D3" s="158"/>
      <c r="E3" s="158"/>
    </row>
    <row r="4" spans="1:6" s="103" customFormat="1" ht="15.75" x14ac:dyDescent="0.25">
      <c r="A4" s="211" t="s">
        <v>80</v>
      </c>
      <c r="B4" s="211"/>
      <c r="C4" s="211"/>
      <c r="D4" s="211"/>
      <c r="E4" s="211"/>
    </row>
    <row r="5" spans="1:6" s="103" customFormat="1" ht="15.75" x14ac:dyDescent="0.25">
      <c r="A5" s="211" t="s">
        <v>84</v>
      </c>
      <c r="B5" s="211"/>
      <c r="C5" s="211"/>
      <c r="D5" s="211"/>
      <c r="E5" s="211"/>
    </row>
    <row r="6" spans="1:6" s="103" customFormat="1" x14ac:dyDescent="0.2">
      <c r="A6" s="212" t="s">
        <v>82</v>
      </c>
      <c r="B6" s="212"/>
      <c r="C6" s="212"/>
      <c r="D6" s="212"/>
      <c r="E6" s="212"/>
      <c r="F6" s="109"/>
    </row>
    <row r="8" spans="1:6" x14ac:dyDescent="0.2">
      <c r="A8" s="46"/>
      <c r="B8" s="47"/>
      <c r="C8" s="208" t="s">
        <v>42</v>
      </c>
      <c r="D8" s="209"/>
      <c r="E8" s="210"/>
    </row>
    <row r="9" spans="1:6" x14ac:dyDescent="0.2">
      <c r="A9" s="45" t="s">
        <v>48</v>
      </c>
      <c r="B9" s="92"/>
      <c r="C9" s="93" t="s">
        <v>43</v>
      </c>
      <c r="D9" s="206" t="s">
        <v>41</v>
      </c>
      <c r="E9" s="207"/>
    </row>
    <row r="10" spans="1:6" x14ac:dyDescent="0.2">
      <c r="A10" s="50"/>
      <c r="C10" s="50"/>
      <c r="E10" s="51"/>
    </row>
    <row r="11" spans="1:6" x14ac:dyDescent="0.2">
      <c r="A11" s="49" t="s">
        <v>44</v>
      </c>
      <c r="B11" s="90"/>
      <c r="C11" s="50"/>
      <c r="E11" s="51"/>
    </row>
    <row r="12" spans="1:6" x14ac:dyDescent="0.2">
      <c r="A12" s="49"/>
      <c r="B12" s="2" t="s">
        <v>39</v>
      </c>
      <c r="C12" s="17">
        <v>336364339</v>
      </c>
      <c r="D12" s="197">
        <f>(C12/C$24)*100</f>
        <v>19.686785976196724</v>
      </c>
      <c r="E12" s="51" t="s">
        <v>47</v>
      </c>
    </row>
    <row r="13" spans="1:6" x14ac:dyDescent="0.2">
      <c r="A13" s="49"/>
      <c r="B13" s="2" t="s">
        <v>40</v>
      </c>
      <c r="C13" s="100">
        <v>367220163</v>
      </c>
      <c r="D13" s="199">
        <f>(C13/C$24)*100</f>
        <v>21.492720591659019</v>
      </c>
      <c r="E13" s="51"/>
    </row>
    <row r="14" spans="1:6" x14ac:dyDescent="0.2">
      <c r="A14" s="49"/>
      <c r="B14" s="90" t="s">
        <v>49</v>
      </c>
      <c r="C14" s="85">
        <f>C12+C13</f>
        <v>703584502</v>
      </c>
      <c r="D14" s="200">
        <f>(C14/C$24)*100</f>
        <v>41.179506567855746</v>
      </c>
      <c r="E14" s="51" t="s">
        <v>47</v>
      </c>
    </row>
    <row r="15" spans="1:6" x14ac:dyDescent="0.2">
      <c r="A15" s="49"/>
      <c r="B15" s="90"/>
      <c r="C15" s="50"/>
      <c r="D15" s="89"/>
      <c r="E15" s="51"/>
    </row>
    <row r="16" spans="1:6" x14ac:dyDescent="0.2">
      <c r="A16" s="49" t="s">
        <v>45</v>
      </c>
      <c r="B16" s="90"/>
      <c r="C16" s="50"/>
      <c r="E16" s="51"/>
    </row>
    <row r="17" spans="1:5" x14ac:dyDescent="0.2">
      <c r="A17" s="49"/>
      <c r="B17" s="2" t="s">
        <v>39</v>
      </c>
      <c r="C17" s="17">
        <v>742260075</v>
      </c>
      <c r="D17" s="197">
        <f>(C17/C$24)*100</f>
        <v>43.443116706853779</v>
      </c>
      <c r="E17" s="51" t="s">
        <v>47</v>
      </c>
    </row>
    <row r="18" spans="1:5" ht="13.15" customHeight="1" x14ac:dyDescent="0.2">
      <c r="A18" s="49"/>
      <c r="B18" s="2" t="s">
        <v>50</v>
      </c>
      <c r="C18" s="100">
        <v>262734667</v>
      </c>
      <c r="D18" s="199">
        <f>(C18/C$24)*100</f>
        <v>15.377376725290478</v>
      </c>
      <c r="E18" s="51"/>
    </row>
    <row r="19" spans="1:5" ht="13.15" customHeight="1" x14ac:dyDescent="0.2">
      <c r="A19" s="49"/>
      <c r="B19" s="90" t="s">
        <v>49</v>
      </c>
      <c r="C19" s="85">
        <f>C17+C18</f>
        <v>1004994742</v>
      </c>
      <c r="D19" s="200">
        <f>(C19/C$24)*100</f>
        <v>58.820493432144261</v>
      </c>
      <c r="E19" s="51" t="s">
        <v>47</v>
      </c>
    </row>
    <row r="20" spans="1:5" x14ac:dyDescent="0.2">
      <c r="A20" s="49"/>
      <c r="B20" s="90"/>
      <c r="C20" s="50"/>
      <c r="D20" s="89"/>
      <c r="E20" s="51"/>
    </row>
    <row r="21" spans="1:5" x14ac:dyDescent="0.2">
      <c r="A21" s="49" t="s">
        <v>46</v>
      </c>
      <c r="B21" s="90"/>
      <c r="C21" s="50"/>
      <c r="E21" s="51"/>
    </row>
    <row r="22" spans="1:5" x14ac:dyDescent="0.2">
      <c r="A22" s="49"/>
      <c r="B22" s="2" t="s">
        <v>39</v>
      </c>
      <c r="C22" s="148">
        <v>1078624414</v>
      </c>
      <c r="D22" s="197">
        <f>(C22/C$24)*100</f>
        <v>63.129902683050496</v>
      </c>
      <c r="E22" s="51" t="s">
        <v>47</v>
      </c>
    </row>
    <row r="23" spans="1:5" ht="14.25" x14ac:dyDescent="0.2">
      <c r="A23" s="49"/>
      <c r="B23" s="2" t="s">
        <v>51</v>
      </c>
      <c r="C23" s="100">
        <v>629954830</v>
      </c>
      <c r="D23" s="199">
        <f>(C23/C$24)*100</f>
        <v>36.870097316949497</v>
      </c>
      <c r="E23" s="51"/>
    </row>
    <row r="24" spans="1:5" x14ac:dyDescent="0.2">
      <c r="A24" s="45"/>
      <c r="B24" s="91" t="s">
        <v>33</v>
      </c>
      <c r="C24" s="19">
        <f>C22+C23</f>
        <v>1708579244</v>
      </c>
      <c r="D24" s="198">
        <f>(C24/C$24)*100</f>
        <v>100</v>
      </c>
      <c r="E24" s="195" t="s">
        <v>47</v>
      </c>
    </row>
    <row r="26" spans="1:5" x14ac:dyDescent="0.2">
      <c r="A26" s="94" t="s">
        <v>35</v>
      </c>
      <c r="B26" s="94"/>
    </row>
    <row r="27" spans="1:5" s="103" customFormat="1" x14ac:dyDescent="0.2">
      <c r="A27" s="94"/>
      <c r="B27" s="94"/>
    </row>
  </sheetData>
  <mergeCells count="7">
    <mergeCell ref="D9:E9"/>
    <mergeCell ref="C8:E8"/>
    <mergeCell ref="A1:E1"/>
    <mergeCell ref="A2:E2"/>
    <mergeCell ref="A4:E4"/>
    <mergeCell ref="A5:E5"/>
    <mergeCell ref="A6:E6"/>
  </mergeCells>
  <printOptions horizontalCentered="1"/>
  <pageMargins left="0.7" right="0.7" top="0.75" bottom="0.75" header="0.3" footer="0.3"/>
  <pageSetup orientation="portrait" horizontalDpi="4294967295" verticalDpi="4294967295" r:id="rId1"/>
  <headerFooter>
    <oddFooter>&amp;C&amp;10&amp;K00-049&amp;P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showGridLines="0" zoomScaleNormal="100" workbookViewId="0">
      <selection sqref="A1:F1"/>
    </sheetView>
  </sheetViews>
  <sheetFormatPr defaultColWidth="9.140625" defaultRowHeight="12.75" x14ac:dyDescent="0.2"/>
  <cols>
    <col min="1" max="1" width="20.28515625" style="2" customWidth="1"/>
    <col min="2" max="2" width="12.28515625" style="2" customWidth="1"/>
    <col min="3" max="6" width="14.7109375" style="2" customWidth="1"/>
    <col min="7" max="7" width="3.5703125" style="2" customWidth="1"/>
    <col min="8" max="16384" width="9.140625" style="2"/>
  </cols>
  <sheetData>
    <row r="1" spans="1:6" ht="15.75" x14ac:dyDescent="0.25">
      <c r="A1" s="211" t="s">
        <v>79</v>
      </c>
      <c r="B1" s="211"/>
      <c r="C1" s="211"/>
      <c r="D1" s="211"/>
      <c r="E1" s="211"/>
      <c r="F1" s="211"/>
    </row>
    <row r="2" spans="1:6" s="103" customFormat="1" ht="15.75" x14ac:dyDescent="0.25">
      <c r="A2" s="211" t="s">
        <v>107</v>
      </c>
      <c r="B2" s="211"/>
      <c r="C2" s="211"/>
      <c r="D2" s="211"/>
      <c r="E2" s="211"/>
      <c r="F2" s="211"/>
    </row>
    <row r="3" spans="1:6" s="103" customFormat="1" x14ac:dyDescent="0.2">
      <c r="A3" s="158"/>
      <c r="B3" s="158"/>
      <c r="C3" s="158"/>
      <c r="D3" s="158"/>
      <c r="E3" s="158"/>
      <c r="F3" s="158"/>
    </row>
    <row r="4" spans="1:6" s="103" customFormat="1" ht="15.75" x14ac:dyDescent="0.25">
      <c r="A4" s="211" t="s">
        <v>83</v>
      </c>
      <c r="B4" s="211"/>
      <c r="C4" s="211"/>
      <c r="D4" s="211"/>
      <c r="E4" s="211"/>
      <c r="F4" s="211"/>
    </row>
    <row r="5" spans="1:6" s="103" customFormat="1" ht="15.75" x14ac:dyDescent="0.25">
      <c r="A5" s="211" t="s">
        <v>81</v>
      </c>
      <c r="B5" s="211"/>
      <c r="C5" s="211"/>
      <c r="D5" s="211"/>
      <c r="E5" s="211"/>
      <c r="F5" s="211"/>
    </row>
    <row r="6" spans="1:6" x14ac:dyDescent="0.2">
      <c r="A6" s="212" t="s">
        <v>82</v>
      </c>
      <c r="B6" s="212"/>
      <c r="C6" s="212"/>
      <c r="D6" s="212"/>
      <c r="E6" s="212"/>
      <c r="F6" s="212"/>
    </row>
    <row r="7" spans="1:6" x14ac:dyDescent="0.2">
      <c r="A7" s="33"/>
      <c r="B7" s="33"/>
      <c r="C7" s="33"/>
      <c r="D7" s="33"/>
      <c r="E7" s="33"/>
      <c r="F7" s="33"/>
    </row>
    <row r="8" spans="1:6" x14ac:dyDescent="0.2">
      <c r="A8" s="23"/>
      <c r="B8" s="34"/>
      <c r="C8" s="213" t="s">
        <v>54</v>
      </c>
      <c r="D8" s="213"/>
      <c r="E8" s="214" t="s">
        <v>14</v>
      </c>
      <c r="F8" s="215"/>
    </row>
    <row r="9" spans="1:6" s="5" customFormat="1" ht="25.5" x14ac:dyDescent="0.2">
      <c r="A9" s="15" t="s">
        <v>12</v>
      </c>
      <c r="B9" s="10" t="s">
        <v>20</v>
      </c>
      <c r="C9" s="35" t="s">
        <v>19</v>
      </c>
      <c r="D9" s="11" t="s">
        <v>15</v>
      </c>
      <c r="E9" s="38" t="s">
        <v>19</v>
      </c>
      <c r="F9" s="123" t="s">
        <v>15</v>
      </c>
    </row>
    <row r="10" spans="1:6" s="103" customFormat="1" ht="24" customHeight="1" x14ac:dyDescent="0.2">
      <c r="A10" s="108" t="s">
        <v>4</v>
      </c>
      <c r="B10" s="165">
        <v>13062</v>
      </c>
      <c r="C10" s="42">
        <v>43174090057</v>
      </c>
      <c r="D10" s="129">
        <v>736415</v>
      </c>
      <c r="E10" s="17">
        <v>1196479343</v>
      </c>
      <c r="F10" s="130">
        <v>20580</v>
      </c>
    </row>
    <row r="11" spans="1:6" s="103" customFormat="1" ht="24" customHeight="1" x14ac:dyDescent="0.2">
      <c r="A11" s="108" t="s">
        <v>5</v>
      </c>
      <c r="B11" s="165">
        <v>55198</v>
      </c>
      <c r="C11" s="44">
        <v>24708293816</v>
      </c>
      <c r="D11" s="143">
        <v>357500</v>
      </c>
      <c r="E11" s="18">
        <v>512099902</v>
      </c>
      <c r="F11" s="144">
        <v>7145</v>
      </c>
    </row>
    <row r="12" spans="1:6" x14ac:dyDescent="0.2">
      <c r="A12" s="6"/>
      <c r="B12" s="132"/>
      <c r="C12" s="25"/>
      <c r="D12" s="128"/>
      <c r="E12" s="13"/>
      <c r="F12" s="131"/>
    </row>
    <row r="13" spans="1:6" x14ac:dyDescent="0.2">
      <c r="A13" s="8" t="s">
        <v>6</v>
      </c>
      <c r="B13" s="136">
        <f>B10+B11</f>
        <v>68260</v>
      </c>
      <c r="C13" s="36">
        <f>C10+C11</f>
        <v>67882383873</v>
      </c>
      <c r="D13" s="137">
        <v>395500</v>
      </c>
      <c r="E13" s="37">
        <f>E11+E10</f>
        <v>1708579245</v>
      </c>
      <c r="F13" s="138">
        <v>7965</v>
      </c>
    </row>
    <row r="15" spans="1:6" x14ac:dyDescent="0.2">
      <c r="A15" s="94"/>
      <c r="C15" s="103"/>
      <c r="E15" s="103"/>
    </row>
  </sheetData>
  <mergeCells count="7">
    <mergeCell ref="A1:F1"/>
    <mergeCell ref="C8:D8"/>
    <mergeCell ref="A2:F2"/>
    <mergeCell ref="A4:F4"/>
    <mergeCell ref="A5:F5"/>
    <mergeCell ref="A6:F6"/>
    <mergeCell ref="E8:F8"/>
  </mergeCells>
  <printOptions horizontalCentered="1"/>
  <pageMargins left="0.7" right="0.7" top="0.75" bottom="0.75" header="0.3" footer="0.3"/>
  <pageSetup orientation="portrait" horizontalDpi="4294967295" verticalDpi="4294967295" r:id="rId1"/>
  <headerFooter>
    <oddFooter>&amp;C&amp;10&amp;K00-049&amp;P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4"/>
  <sheetViews>
    <sheetView showGridLines="0" topLeftCell="A43" zoomScaleNormal="100" workbookViewId="0">
      <selection activeCell="A52" sqref="A52"/>
    </sheetView>
  </sheetViews>
  <sheetFormatPr defaultColWidth="9.140625" defaultRowHeight="12" customHeight="1" x14ac:dyDescent="0.2"/>
  <cols>
    <col min="1" max="1" width="16.5703125" style="2" customWidth="1"/>
    <col min="2" max="3" width="13.7109375" style="2" customWidth="1"/>
    <col min="4" max="4" width="15.28515625" style="2" customWidth="1"/>
    <col min="5" max="6" width="13.7109375" style="2" customWidth="1"/>
    <col min="7" max="16384" width="9.140625" style="2"/>
  </cols>
  <sheetData>
    <row r="1" spans="1:6" s="103" customFormat="1" ht="15.6" customHeight="1" x14ac:dyDescent="0.25">
      <c r="A1" s="211" t="s">
        <v>79</v>
      </c>
      <c r="B1" s="211"/>
      <c r="C1" s="211"/>
      <c r="D1" s="211"/>
      <c r="E1" s="211"/>
      <c r="F1" s="211"/>
    </row>
    <row r="2" spans="1:6" s="103" customFormat="1" ht="15.6" customHeight="1" x14ac:dyDescent="0.25">
      <c r="A2" s="211" t="s">
        <v>107</v>
      </c>
      <c r="B2" s="211"/>
      <c r="C2" s="211"/>
      <c r="D2" s="211"/>
      <c r="E2" s="211"/>
      <c r="F2" s="211"/>
    </row>
    <row r="3" spans="1:6" s="103" customFormat="1" ht="15.6" customHeight="1" x14ac:dyDescent="0.2">
      <c r="A3" s="158"/>
      <c r="B3" s="158"/>
      <c r="C3" s="158"/>
      <c r="D3" s="158"/>
      <c r="E3" s="158"/>
    </row>
    <row r="4" spans="1:6" s="103" customFormat="1" ht="15.6" customHeight="1" x14ac:dyDescent="0.25">
      <c r="A4" s="211" t="s">
        <v>85</v>
      </c>
      <c r="B4" s="211"/>
      <c r="C4" s="211"/>
      <c r="D4" s="211"/>
      <c r="E4" s="211"/>
      <c r="F4" s="211"/>
    </row>
    <row r="5" spans="1:6" s="103" customFormat="1" ht="15.6" customHeight="1" x14ac:dyDescent="0.25">
      <c r="A5" s="211" t="s">
        <v>86</v>
      </c>
      <c r="B5" s="211"/>
      <c r="C5" s="211"/>
      <c r="D5" s="211"/>
      <c r="E5" s="211"/>
      <c r="F5" s="211"/>
    </row>
    <row r="7" spans="1:6" ht="16.899999999999999" customHeight="1" x14ac:dyDescent="0.2">
      <c r="A7" s="216" t="s">
        <v>5</v>
      </c>
      <c r="B7" s="217"/>
      <c r="C7" s="217"/>
      <c r="D7" s="217"/>
      <c r="E7" s="217"/>
      <c r="F7" s="218"/>
    </row>
    <row r="8" spans="1:6" ht="12.75" x14ac:dyDescent="0.2">
      <c r="A8" s="219" t="s">
        <v>54</v>
      </c>
      <c r="B8" s="141"/>
      <c r="C8" s="213" t="s">
        <v>54</v>
      </c>
      <c r="D8" s="215"/>
      <c r="E8" s="214" t="s">
        <v>14</v>
      </c>
      <c r="F8" s="215"/>
    </row>
    <row r="9" spans="1:6" ht="28.5" customHeight="1" x14ac:dyDescent="0.2">
      <c r="A9" s="220"/>
      <c r="B9" s="133" t="s">
        <v>20</v>
      </c>
      <c r="C9" s="142" t="s">
        <v>28</v>
      </c>
      <c r="D9" s="134" t="s">
        <v>15</v>
      </c>
      <c r="E9" s="133" t="s">
        <v>28</v>
      </c>
      <c r="F9" s="135" t="s">
        <v>15</v>
      </c>
    </row>
    <row r="10" spans="1:6" ht="10.15" customHeight="1" x14ac:dyDescent="0.2">
      <c r="A10" s="40"/>
      <c r="B10" s="132"/>
      <c r="C10" s="149"/>
      <c r="D10" s="146"/>
      <c r="E10" s="150"/>
      <c r="F10" s="147"/>
    </row>
    <row r="11" spans="1:6" ht="13.9" customHeight="1" x14ac:dyDescent="0.2">
      <c r="A11" s="40" t="s">
        <v>64</v>
      </c>
      <c r="B11" s="132"/>
      <c r="C11" s="151"/>
      <c r="E11" s="152"/>
      <c r="F11" s="51"/>
    </row>
    <row r="12" spans="1:6" ht="10.15" customHeight="1" x14ac:dyDescent="0.2">
      <c r="A12" s="40"/>
      <c r="B12" s="132"/>
      <c r="C12" s="151"/>
      <c r="D12" s="129"/>
      <c r="E12" s="152"/>
      <c r="F12" s="130"/>
    </row>
    <row r="13" spans="1:6" ht="13.9" customHeight="1" x14ac:dyDescent="0.2">
      <c r="A13" s="41" t="s">
        <v>21</v>
      </c>
      <c r="B13" s="132">
        <v>5473</v>
      </c>
      <c r="C13" s="153">
        <v>127313333</v>
      </c>
      <c r="D13" s="129">
        <v>20000</v>
      </c>
      <c r="E13" s="148">
        <v>2490404</v>
      </c>
      <c r="F13" s="130">
        <v>368</v>
      </c>
    </row>
    <row r="14" spans="1:6" ht="13.9" customHeight="1" x14ac:dyDescent="0.2">
      <c r="A14" s="104" t="s">
        <v>22</v>
      </c>
      <c r="B14" s="132">
        <v>4313</v>
      </c>
      <c r="C14" s="124">
        <v>351177739</v>
      </c>
      <c r="D14" s="128">
        <v>81300</v>
      </c>
      <c r="E14" s="125">
        <v>7005676</v>
      </c>
      <c r="F14" s="131">
        <v>1628</v>
      </c>
    </row>
    <row r="15" spans="1:6" ht="13.9" customHeight="1" x14ac:dyDescent="0.2">
      <c r="A15" s="104" t="s">
        <v>23</v>
      </c>
      <c r="B15" s="132">
        <v>7661</v>
      </c>
      <c r="C15" s="124">
        <v>1379131455</v>
      </c>
      <c r="D15" s="128">
        <v>180000</v>
      </c>
      <c r="E15" s="125">
        <v>27761938</v>
      </c>
      <c r="F15" s="131">
        <v>3619</v>
      </c>
    </row>
    <row r="16" spans="1:6" ht="13.9" customHeight="1" x14ac:dyDescent="0.2">
      <c r="A16" s="104" t="s">
        <v>31</v>
      </c>
      <c r="B16" s="132">
        <v>15389</v>
      </c>
      <c r="C16" s="124">
        <v>5981667498</v>
      </c>
      <c r="D16" s="128">
        <v>395000</v>
      </c>
      <c r="E16" s="125">
        <v>122083092</v>
      </c>
      <c r="F16" s="131">
        <v>8012</v>
      </c>
    </row>
    <row r="17" spans="1:6" ht="13.9" customHeight="1" x14ac:dyDescent="0.2">
      <c r="A17" s="104" t="s">
        <v>24</v>
      </c>
      <c r="B17" s="132">
        <v>10151</v>
      </c>
      <c r="C17" s="124">
        <v>6735210520</v>
      </c>
      <c r="D17" s="128">
        <v>632250</v>
      </c>
      <c r="E17" s="125">
        <v>145832728</v>
      </c>
      <c r="F17" s="131">
        <v>13681</v>
      </c>
    </row>
    <row r="18" spans="1:6" ht="13.9" customHeight="1" x14ac:dyDescent="0.2">
      <c r="A18" s="104" t="s">
        <v>25</v>
      </c>
      <c r="B18" s="132">
        <v>1278</v>
      </c>
      <c r="C18" s="124">
        <v>2020966542</v>
      </c>
      <c r="D18" s="128">
        <v>1330000</v>
      </c>
      <c r="E18" s="125">
        <v>43756200</v>
      </c>
      <c r="F18" s="131">
        <v>28680</v>
      </c>
    </row>
    <row r="19" spans="1:6" ht="13.9" customHeight="1" x14ac:dyDescent="0.2">
      <c r="A19" s="104" t="s">
        <v>26</v>
      </c>
      <c r="B19" s="132">
        <v>39</v>
      </c>
      <c r="C19" s="124">
        <v>307863053</v>
      </c>
      <c r="D19" s="128">
        <v>7233000</v>
      </c>
      <c r="E19" s="125">
        <v>6394191</v>
      </c>
      <c r="F19" s="131">
        <v>152250</v>
      </c>
    </row>
    <row r="20" spans="1:6" ht="13.9" customHeight="1" x14ac:dyDescent="0.2">
      <c r="A20" s="104" t="s">
        <v>27</v>
      </c>
      <c r="B20" s="166">
        <v>4</v>
      </c>
      <c r="C20" s="170">
        <v>71406645</v>
      </c>
      <c r="D20" s="128">
        <v>18000000</v>
      </c>
      <c r="E20" s="171">
        <v>1552974</v>
      </c>
      <c r="F20" s="131">
        <v>391470</v>
      </c>
    </row>
    <row r="21" spans="1:6" ht="13.9" customHeight="1" x14ac:dyDescent="0.2">
      <c r="A21" s="104" t="s">
        <v>142</v>
      </c>
      <c r="B21" s="95">
        <v>0</v>
      </c>
      <c r="C21" s="202">
        <v>0</v>
      </c>
      <c r="D21" s="97">
        <v>0</v>
      </c>
      <c r="E21" s="203">
        <v>0</v>
      </c>
      <c r="F21" s="99">
        <v>0</v>
      </c>
    </row>
    <row r="22" spans="1:6" ht="25.15" customHeight="1" x14ac:dyDescent="0.2">
      <c r="A22" s="45" t="s">
        <v>6</v>
      </c>
      <c r="B22" s="136">
        <f>SUM(B13:B21)</f>
        <v>44308</v>
      </c>
      <c r="C22" s="126">
        <f>SUM(C13:C21)</f>
        <v>16974736785</v>
      </c>
      <c r="D22" s="86">
        <v>347000</v>
      </c>
      <c r="E22" s="127">
        <f>SUM(E13:E21)</f>
        <v>356877203</v>
      </c>
      <c r="F22" s="87">
        <v>7032</v>
      </c>
    </row>
    <row r="23" spans="1:6" ht="10.15" customHeight="1" x14ac:dyDescent="0.2">
      <c r="A23" s="46"/>
      <c r="B23" s="46"/>
      <c r="C23" s="47"/>
      <c r="D23" s="47"/>
      <c r="E23" s="46"/>
      <c r="F23" s="48"/>
    </row>
    <row r="24" spans="1:6" ht="13.9" customHeight="1" x14ac:dyDescent="0.2">
      <c r="A24" s="49" t="s">
        <v>9</v>
      </c>
      <c r="B24" s="132"/>
      <c r="C24" s="151"/>
      <c r="D24" s="129"/>
      <c r="E24" s="152"/>
      <c r="F24" s="130"/>
    </row>
    <row r="25" spans="1:6" ht="10.15" customHeight="1" x14ac:dyDescent="0.2">
      <c r="A25" s="50"/>
      <c r="B25" s="50"/>
      <c r="C25" s="103"/>
      <c r="D25" s="103"/>
      <c r="E25" s="50"/>
      <c r="F25" s="51"/>
    </row>
    <row r="26" spans="1:6" ht="13.9" customHeight="1" x14ac:dyDescent="0.2">
      <c r="A26" s="41" t="s">
        <v>21</v>
      </c>
      <c r="B26" s="105">
        <v>1211</v>
      </c>
      <c r="C26" s="153">
        <v>23868933</v>
      </c>
      <c r="D26" s="129">
        <v>16567</v>
      </c>
      <c r="E26" s="148">
        <v>465840</v>
      </c>
      <c r="F26" s="130">
        <v>310</v>
      </c>
    </row>
    <row r="27" spans="1:6" ht="13.9" customHeight="1" x14ac:dyDescent="0.2">
      <c r="A27" s="104" t="s">
        <v>22</v>
      </c>
      <c r="B27" s="105">
        <v>565</v>
      </c>
      <c r="C27" s="124">
        <v>46355685</v>
      </c>
      <c r="D27" s="128">
        <v>83774</v>
      </c>
      <c r="E27" s="125">
        <v>930021</v>
      </c>
      <c r="F27" s="131">
        <v>1678</v>
      </c>
    </row>
    <row r="28" spans="1:6" ht="13.9" customHeight="1" x14ac:dyDescent="0.2">
      <c r="A28" s="104" t="s">
        <v>23</v>
      </c>
      <c r="B28" s="105">
        <v>1535</v>
      </c>
      <c r="C28" s="124">
        <v>285520670</v>
      </c>
      <c r="D28" s="128">
        <v>195000</v>
      </c>
      <c r="E28" s="125">
        <v>5681566</v>
      </c>
      <c r="F28" s="131">
        <v>3828</v>
      </c>
    </row>
    <row r="29" spans="1:6" ht="13.9" customHeight="1" x14ac:dyDescent="0.2">
      <c r="A29" s="104" t="s">
        <v>31</v>
      </c>
      <c r="B29" s="105">
        <v>3064</v>
      </c>
      <c r="C29" s="124">
        <v>1179610566</v>
      </c>
      <c r="D29" s="128">
        <v>386850</v>
      </c>
      <c r="E29" s="125">
        <v>22887238</v>
      </c>
      <c r="F29" s="131">
        <v>7528</v>
      </c>
    </row>
    <row r="30" spans="1:6" ht="13.9" customHeight="1" x14ac:dyDescent="0.2">
      <c r="A30" s="104" t="s">
        <v>24</v>
      </c>
      <c r="B30" s="105">
        <v>2760</v>
      </c>
      <c r="C30" s="124">
        <v>1956930142</v>
      </c>
      <c r="D30" s="128">
        <v>679650</v>
      </c>
      <c r="E30" s="125">
        <v>39874844</v>
      </c>
      <c r="F30" s="131">
        <v>14434</v>
      </c>
    </row>
    <row r="31" spans="1:6" ht="13.9" customHeight="1" x14ac:dyDescent="0.2">
      <c r="A31" s="104" t="s">
        <v>25</v>
      </c>
      <c r="B31" s="105">
        <v>1642</v>
      </c>
      <c r="C31" s="124">
        <v>3163353352</v>
      </c>
      <c r="D31" s="128">
        <v>1600000</v>
      </c>
      <c r="E31" s="125">
        <v>63328219</v>
      </c>
      <c r="F31" s="131">
        <v>32595</v>
      </c>
    </row>
    <row r="32" spans="1:6" ht="13.9" customHeight="1" x14ac:dyDescent="0.2">
      <c r="A32" s="104" t="s">
        <v>26</v>
      </c>
      <c r="B32" s="105">
        <v>101</v>
      </c>
      <c r="C32" s="124">
        <v>787039847</v>
      </c>
      <c r="D32" s="128">
        <v>7200000</v>
      </c>
      <c r="E32" s="125">
        <v>15847181</v>
      </c>
      <c r="F32" s="131">
        <v>147109</v>
      </c>
    </row>
    <row r="33" spans="1:6" ht="13.9" customHeight="1" x14ac:dyDescent="0.2">
      <c r="A33" s="104" t="s">
        <v>27</v>
      </c>
      <c r="B33" s="105">
        <v>6</v>
      </c>
      <c r="C33" s="124">
        <v>111772500</v>
      </c>
      <c r="D33" s="128">
        <v>19660000</v>
      </c>
      <c r="E33" s="125">
        <v>2352510</v>
      </c>
      <c r="F33" s="131">
        <v>388996</v>
      </c>
    </row>
    <row r="34" spans="1:6" ht="13.9" customHeight="1" x14ac:dyDescent="0.2">
      <c r="A34" s="104" t="s">
        <v>142</v>
      </c>
      <c r="B34" s="105">
        <v>6</v>
      </c>
      <c r="C34" s="124">
        <v>179105338</v>
      </c>
      <c r="D34" s="128">
        <v>29000000</v>
      </c>
      <c r="E34" s="125">
        <v>3855280</v>
      </c>
      <c r="F34" s="131">
        <v>630720</v>
      </c>
    </row>
    <row r="35" spans="1:6" ht="25.15" customHeight="1" x14ac:dyDescent="0.2">
      <c r="A35" s="45" t="s">
        <v>6</v>
      </c>
      <c r="B35" s="136">
        <f>SUM(B26:B34)</f>
        <v>10890</v>
      </c>
      <c r="C35" s="126">
        <f>SUM(C26:C34)</f>
        <v>7733557033</v>
      </c>
      <c r="D35" s="137">
        <v>440000</v>
      </c>
      <c r="E35" s="127">
        <f>SUM(E26:E34)</f>
        <v>155222699</v>
      </c>
      <c r="F35" s="138">
        <v>8170</v>
      </c>
    </row>
    <row r="36" spans="1:6" s="103" customFormat="1" ht="13.5" customHeight="1" x14ac:dyDescent="0.2">
      <c r="A36" s="221" t="s">
        <v>141</v>
      </c>
      <c r="B36" s="222"/>
      <c r="C36" s="222"/>
      <c r="D36" s="222"/>
      <c r="E36" s="222"/>
      <c r="F36" s="222"/>
    </row>
    <row r="37" spans="1:6" s="103" customFormat="1" ht="13.5" customHeight="1" x14ac:dyDescent="0.2">
      <c r="A37" s="204"/>
      <c r="B37" s="201"/>
      <c r="C37" s="201"/>
      <c r="D37" s="201"/>
      <c r="E37" s="201"/>
      <c r="F37" s="201"/>
    </row>
    <row r="38" spans="1:6" s="103" customFormat="1" ht="13.5" customHeight="1" x14ac:dyDescent="0.2">
      <c r="A38" s="103" t="s">
        <v>55</v>
      </c>
      <c r="B38" s="201"/>
      <c r="C38" s="201"/>
      <c r="D38" s="201"/>
      <c r="E38" s="201"/>
      <c r="F38" s="201"/>
    </row>
    <row r="39" spans="1:6" s="103" customFormat="1" ht="13.5" customHeight="1" x14ac:dyDescent="0.2">
      <c r="A39" s="90"/>
      <c r="B39" s="139"/>
      <c r="C39" s="163"/>
      <c r="D39" s="86"/>
      <c r="E39" s="163"/>
      <c r="F39" s="86"/>
    </row>
    <row r="40" spans="1:6" s="103" customFormat="1" ht="13.5" customHeight="1" x14ac:dyDescent="0.25">
      <c r="A40" s="211" t="s">
        <v>79</v>
      </c>
      <c r="B40" s="211"/>
      <c r="C40" s="211"/>
      <c r="D40" s="211"/>
      <c r="E40" s="211"/>
      <c r="F40" s="211"/>
    </row>
    <row r="41" spans="1:6" s="103" customFormat="1" ht="13.5" customHeight="1" x14ac:dyDescent="0.25">
      <c r="A41" s="211" t="s">
        <v>107</v>
      </c>
      <c r="B41" s="211"/>
      <c r="C41" s="211"/>
      <c r="D41" s="211"/>
      <c r="E41" s="211"/>
      <c r="F41" s="211"/>
    </row>
    <row r="42" spans="1:6" s="103" customFormat="1" ht="13.5" customHeight="1" x14ac:dyDescent="0.2">
      <c r="A42" s="205"/>
      <c r="B42" s="205"/>
      <c r="C42" s="205"/>
      <c r="D42" s="205"/>
      <c r="E42" s="205"/>
    </row>
    <row r="43" spans="1:6" s="103" customFormat="1" ht="13.5" customHeight="1" x14ac:dyDescent="0.25">
      <c r="A43" s="211" t="s">
        <v>140</v>
      </c>
      <c r="B43" s="211"/>
      <c r="C43" s="211"/>
      <c r="D43" s="211"/>
      <c r="E43" s="211"/>
      <c r="F43" s="211"/>
    </row>
    <row r="44" spans="1:6" s="103" customFormat="1" ht="13.5" customHeight="1" x14ac:dyDescent="0.25">
      <c r="A44" s="211" t="s">
        <v>86</v>
      </c>
      <c r="B44" s="211"/>
      <c r="C44" s="211"/>
      <c r="D44" s="211"/>
      <c r="E44" s="211"/>
      <c r="F44" s="211"/>
    </row>
    <row r="45" spans="1:6" s="103" customFormat="1" ht="13.5" customHeight="1" x14ac:dyDescent="0.2">
      <c r="A45" s="90"/>
      <c r="B45" s="139"/>
      <c r="C45" s="163"/>
      <c r="D45" s="86"/>
      <c r="E45" s="163"/>
      <c r="F45" s="86"/>
    </row>
    <row r="46" spans="1:6" ht="16.899999999999999" customHeight="1" x14ac:dyDescent="0.2">
      <c r="A46" s="216" t="s">
        <v>4</v>
      </c>
      <c r="B46" s="217"/>
      <c r="C46" s="217"/>
      <c r="D46" s="217"/>
      <c r="E46" s="217"/>
      <c r="F46" s="218"/>
    </row>
    <row r="47" spans="1:6" ht="16.899999999999999" customHeight="1" x14ac:dyDescent="0.2">
      <c r="A47" s="219" t="s">
        <v>54</v>
      </c>
      <c r="B47" s="141"/>
      <c r="C47" s="213" t="s">
        <v>54</v>
      </c>
      <c r="D47" s="215"/>
      <c r="E47" s="214" t="s">
        <v>14</v>
      </c>
      <c r="F47" s="215"/>
    </row>
    <row r="48" spans="1:6" ht="27.75" customHeight="1" x14ac:dyDescent="0.2">
      <c r="A48" s="220"/>
      <c r="B48" s="133" t="s">
        <v>20</v>
      </c>
      <c r="C48" s="142" t="s">
        <v>28</v>
      </c>
      <c r="D48" s="134" t="s">
        <v>15</v>
      </c>
      <c r="E48" s="133" t="s">
        <v>28</v>
      </c>
      <c r="F48" s="135" t="s">
        <v>15</v>
      </c>
    </row>
    <row r="49" spans="1:6" ht="12" customHeight="1" x14ac:dyDescent="0.2">
      <c r="A49" s="104"/>
      <c r="B49" s="105"/>
      <c r="C49" s="153"/>
      <c r="D49" s="129"/>
      <c r="E49" s="148"/>
      <c r="F49" s="130"/>
    </row>
    <row r="50" spans="1:6" ht="14.1" customHeight="1" x14ac:dyDescent="0.2">
      <c r="A50" s="41" t="s">
        <v>21</v>
      </c>
      <c r="B50" s="105">
        <v>1146</v>
      </c>
      <c r="C50" s="153">
        <v>32441656</v>
      </c>
      <c r="D50" s="129">
        <v>29518</v>
      </c>
      <c r="E50" s="148">
        <v>836289</v>
      </c>
      <c r="F50" s="130">
        <v>615</v>
      </c>
    </row>
    <row r="51" spans="1:6" ht="14.1" customHeight="1" x14ac:dyDescent="0.2">
      <c r="A51" s="104" t="s">
        <v>22</v>
      </c>
      <c r="B51" s="105">
        <v>625</v>
      </c>
      <c r="C51" s="124">
        <v>48101326</v>
      </c>
      <c r="D51" s="128">
        <v>75650</v>
      </c>
      <c r="E51" s="125">
        <v>1009654</v>
      </c>
      <c r="F51" s="131">
        <v>1574</v>
      </c>
    </row>
    <row r="52" spans="1:6" ht="14.1" customHeight="1" x14ac:dyDescent="0.2">
      <c r="A52" s="104" t="s">
        <v>23</v>
      </c>
      <c r="B52" s="105">
        <v>1200</v>
      </c>
      <c r="C52" s="124">
        <v>216064040</v>
      </c>
      <c r="D52" s="128">
        <v>182642</v>
      </c>
      <c r="E52" s="125">
        <v>4616370</v>
      </c>
      <c r="F52" s="131">
        <v>3924</v>
      </c>
    </row>
    <row r="53" spans="1:6" ht="14.1" customHeight="1" x14ac:dyDescent="0.2">
      <c r="A53" s="104" t="s">
        <v>31</v>
      </c>
      <c r="B53" s="105">
        <v>2158</v>
      </c>
      <c r="C53" s="124">
        <v>844898997</v>
      </c>
      <c r="D53" s="128">
        <v>400000</v>
      </c>
      <c r="E53" s="125">
        <v>18288246</v>
      </c>
      <c r="F53" s="131">
        <v>8200</v>
      </c>
    </row>
    <row r="54" spans="1:6" ht="14.1" customHeight="1" x14ac:dyDescent="0.2">
      <c r="A54" s="104" t="s">
        <v>24</v>
      </c>
      <c r="B54" s="105">
        <v>2733</v>
      </c>
      <c r="C54" s="124">
        <v>2035562952</v>
      </c>
      <c r="D54" s="128">
        <v>727937</v>
      </c>
      <c r="E54" s="125">
        <v>56869669</v>
      </c>
      <c r="F54" s="131">
        <v>20328</v>
      </c>
    </row>
    <row r="55" spans="1:6" ht="14.1" customHeight="1" x14ac:dyDescent="0.2">
      <c r="A55" s="104" t="s">
        <v>25</v>
      </c>
      <c r="B55" s="105">
        <v>3943</v>
      </c>
      <c r="C55" s="124">
        <v>8619580997</v>
      </c>
      <c r="D55" s="128">
        <v>1909331</v>
      </c>
      <c r="E55" s="125">
        <v>241023221</v>
      </c>
      <c r="F55" s="131">
        <v>53290</v>
      </c>
    </row>
    <row r="56" spans="1:6" ht="14.1" customHeight="1" x14ac:dyDescent="0.2">
      <c r="A56" s="104" t="s">
        <v>26</v>
      </c>
      <c r="B56" s="105">
        <v>814</v>
      </c>
      <c r="C56" s="124">
        <v>6751237559</v>
      </c>
      <c r="D56" s="128">
        <v>7388663</v>
      </c>
      <c r="E56" s="125">
        <v>188640359</v>
      </c>
      <c r="F56" s="131">
        <v>206652</v>
      </c>
    </row>
    <row r="57" spans="1:6" ht="14.1" customHeight="1" x14ac:dyDescent="0.2">
      <c r="A57" s="104" t="s">
        <v>27</v>
      </c>
      <c r="B57" s="105">
        <v>114</v>
      </c>
      <c r="C57" s="124">
        <v>1979975551</v>
      </c>
      <c r="D57" s="128">
        <v>17090000</v>
      </c>
      <c r="E57" s="125">
        <v>55119172</v>
      </c>
      <c r="F57" s="131">
        <v>478498</v>
      </c>
    </row>
    <row r="58" spans="1:6" ht="14.1" customHeight="1" x14ac:dyDescent="0.2">
      <c r="A58" s="104" t="s">
        <v>142</v>
      </c>
      <c r="B58" s="105">
        <v>329</v>
      </c>
      <c r="C58" s="124">
        <v>22646226979</v>
      </c>
      <c r="D58" s="128">
        <v>41090000</v>
      </c>
      <c r="E58" s="125">
        <v>630076362</v>
      </c>
      <c r="F58" s="131">
        <v>1130494</v>
      </c>
    </row>
    <row r="59" spans="1:6" ht="25.15" customHeight="1" x14ac:dyDescent="0.2">
      <c r="A59" s="45" t="s">
        <v>6</v>
      </c>
      <c r="B59" s="136">
        <f>SUM(B50:B58)</f>
        <v>13062</v>
      </c>
      <c r="C59" s="126">
        <f>SUM(C50:C58)</f>
        <v>43174090057</v>
      </c>
      <c r="D59" s="137">
        <v>736415</v>
      </c>
      <c r="E59" s="127">
        <f>SUM(E50:E58)</f>
        <v>1196479342</v>
      </c>
      <c r="F59" s="138">
        <v>20580</v>
      </c>
    </row>
    <row r="60" spans="1:6" s="103" customFormat="1" ht="12.75" x14ac:dyDescent="0.2">
      <c r="A60" s="91"/>
      <c r="B60" s="162"/>
      <c r="C60" s="126"/>
      <c r="D60" s="137"/>
      <c r="E60" s="126"/>
      <c r="F60" s="137"/>
    </row>
    <row r="61" spans="1:6" ht="16.899999999999999" customHeight="1" x14ac:dyDescent="0.2">
      <c r="A61" s="216" t="s">
        <v>11</v>
      </c>
      <c r="B61" s="217"/>
      <c r="C61" s="217"/>
      <c r="D61" s="217"/>
      <c r="E61" s="217"/>
      <c r="F61" s="218"/>
    </row>
    <row r="62" spans="1:6" ht="16.899999999999999" customHeight="1" x14ac:dyDescent="0.2">
      <c r="A62" s="219" t="s">
        <v>54</v>
      </c>
      <c r="B62" s="141"/>
      <c r="C62" s="213" t="s">
        <v>54</v>
      </c>
      <c r="D62" s="213"/>
      <c r="E62" s="214" t="s">
        <v>14</v>
      </c>
      <c r="F62" s="215"/>
    </row>
    <row r="63" spans="1:6" ht="25.5" x14ac:dyDescent="0.2">
      <c r="A63" s="220"/>
      <c r="B63" s="133" t="s">
        <v>20</v>
      </c>
      <c r="C63" s="142" t="s">
        <v>28</v>
      </c>
      <c r="D63" s="134" t="s">
        <v>15</v>
      </c>
      <c r="E63" s="38" t="s">
        <v>28</v>
      </c>
      <c r="F63" s="135" t="s">
        <v>15</v>
      </c>
    </row>
    <row r="64" spans="1:6" ht="12" customHeight="1" x14ac:dyDescent="0.2">
      <c r="A64" s="43"/>
      <c r="B64" s="52"/>
      <c r="C64" s="42"/>
      <c r="D64" s="4"/>
      <c r="E64" s="17"/>
      <c r="F64" s="130"/>
    </row>
    <row r="65" spans="1:6" ht="14.1" customHeight="1" x14ac:dyDescent="0.2">
      <c r="A65" s="41" t="s">
        <v>21</v>
      </c>
      <c r="B65" s="52">
        <f t="shared" ref="B65:B73" si="0">B50+B26+B13</f>
        <v>7830</v>
      </c>
      <c r="C65" s="153">
        <f t="shared" ref="C65:C73" si="1">C13+C26+C50</f>
        <v>183623922</v>
      </c>
      <c r="D65" s="121">
        <v>20000</v>
      </c>
      <c r="E65" s="148">
        <f t="shared" ref="E65:E73" si="2">E13+E26+E50</f>
        <v>3792533</v>
      </c>
      <c r="F65" s="130">
        <v>382</v>
      </c>
    </row>
    <row r="66" spans="1:6" ht="14.1" customHeight="1" x14ac:dyDescent="0.2">
      <c r="A66" s="43" t="s">
        <v>22</v>
      </c>
      <c r="B66" s="105">
        <f t="shared" si="0"/>
        <v>5503</v>
      </c>
      <c r="C66" s="124">
        <f t="shared" si="1"/>
        <v>445634750</v>
      </c>
      <c r="D66" s="120">
        <v>80730</v>
      </c>
      <c r="E66" s="125">
        <f t="shared" si="2"/>
        <v>8945351</v>
      </c>
      <c r="F66" s="131">
        <v>1626</v>
      </c>
    </row>
    <row r="67" spans="1:6" ht="14.1" customHeight="1" x14ac:dyDescent="0.2">
      <c r="A67" s="43" t="s">
        <v>23</v>
      </c>
      <c r="B67" s="105">
        <f t="shared" si="0"/>
        <v>10396</v>
      </c>
      <c r="C67" s="124">
        <f t="shared" si="1"/>
        <v>1880716165</v>
      </c>
      <c r="D67" s="120">
        <v>183715</v>
      </c>
      <c r="E67" s="125">
        <f t="shared" si="2"/>
        <v>38059874</v>
      </c>
      <c r="F67" s="131">
        <v>3665</v>
      </c>
    </row>
    <row r="68" spans="1:6" ht="14.1" customHeight="1" x14ac:dyDescent="0.2">
      <c r="A68" s="43" t="s">
        <v>31</v>
      </c>
      <c r="B68" s="105">
        <f t="shared" si="0"/>
        <v>20611</v>
      </c>
      <c r="C68" s="124">
        <f t="shared" si="1"/>
        <v>8006177061</v>
      </c>
      <c r="D68" s="120">
        <v>394000</v>
      </c>
      <c r="E68" s="125">
        <f t="shared" si="2"/>
        <v>163258576</v>
      </c>
      <c r="F68" s="131">
        <v>7986</v>
      </c>
    </row>
    <row r="69" spans="1:6" ht="14.1" customHeight="1" x14ac:dyDescent="0.2">
      <c r="A69" s="43" t="s">
        <v>24</v>
      </c>
      <c r="B69" s="105">
        <f t="shared" si="0"/>
        <v>15644</v>
      </c>
      <c r="C69" s="124">
        <f t="shared" si="1"/>
        <v>10727703614</v>
      </c>
      <c r="D69" s="120">
        <v>652000</v>
      </c>
      <c r="E69" s="125">
        <f t="shared" si="2"/>
        <v>242577241</v>
      </c>
      <c r="F69" s="131">
        <v>14673</v>
      </c>
    </row>
    <row r="70" spans="1:6" ht="14.1" customHeight="1" x14ac:dyDescent="0.2">
      <c r="A70" s="43" t="s">
        <v>25</v>
      </c>
      <c r="B70" s="105">
        <f t="shared" si="0"/>
        <v>6863</v>
      </c>
      <c r="C70" s="124">
        <f t="shared" si="1"/>
        <v>13803900891</v>
      </c>
      <c r="D70" s="120">
        <v>1672500</v>
      </c>
      <c r="E70" s="125">
        <f t="shared" si="2"/>
        <v>348107640</v>
      </c>
      <c r="F70" s="131">
        <v>42000</v>
      </c>
    </row>
    <row r="71" spans="1:6" ht="14.1" customHeight="1" x14ac:dyDescent="0.2">
      <c r="A71" s="43" t="s">
        <v>26</v>
      </c>
      <c r="B71" s="105">
        <f t="shared" si="0"/>
        <v>954</v>
      </c>
      <c r="C71" s="124">
        <f t="shared" si="1"/>
        <v>7846140459</v>
      </c>
      <c r="D71" s="120">
        <v>7356292</v>
      </c>
      <c r="E71" s="125">
        <f t="shared" si="2"/>
        <v>210881731</v>
      </c>
      <c r="F71" s="131">
        <v>196000</v>
      </c>
    </row>
    <row r="72" spans="1:6" ht="14.1" customHeight="1" x14ac:dyDescent="0.2">
      <c r="A72" s="43" t="s">
        <v>27</v>
      </c>
      <c r="B72" s="105">
        <f t="shared" si="0"/>
        <v>124</v>
      </c>
      <c r="C72" s="124">
        <f t="shared" si="1"/>
        <v>2163154696</v>
      </c>
      <c r="D72" s="120">
        <v>17120000</v>
      </c>
      <c r="E72" s="125">
        <f t="shared" si="2"/>
        <v>59024656</v>
      </c>
      <c r="F72" s="131">
        <v>473290</v>
      </c>
    </row>
    <row r="73" spans="1:6" ht="14.1" customHeight="1" x14ac:dyDescent="0.2">
      <c r="A73" s="104" t="s">
        <v>142</v>
      </c>
      <c r="B73" s="105">
        <f t="shared" si="0"/>
        <v>335</v>
      </c>
      <c r="C73" s="124">
        <f t="shared" si="1"/>
        <v>22825332317</v>
      </c>
      <c r="D73" s="120">
        <v>40350000</v>
      </c>
      <c r="E73" s="125">
        <f t="shared" si="2"/>
        <v>633931642</v>
      </c>
      <c r="F73" s="131">
        <v>1120000</v>
      </c>
    </row>
    <row r="74" spans="1:6" ht="24.6" customHeight="1" x14ac:dyDescent="0.2">
      <c r="A74" s="45" t="s">
        <v>6</v>
      </c>
      <c r="B74" s="102">
        <f>SUM(B65:B73)</f>
        <v>68260</v>
      </c>
      <c r="C74" s="126">
        <f>SUM(C65:C73)</f>
        <v>67882383875</v>
      </c>
      <c r="D74" s="122">
        <v>395500</v>
      </c>
      <c r="E74" s="127">
        <f>SUM(E65:E73)</f>
        <v>1708579244</v>
      </c>
      <c r="F74" s="138">
        <v>7965</v>
      </c>
    </row>
  </sheetData>
  <mergeCells count="21">
    <mergeCell ref="A36:F36"/>
    <mergeCell ref="A40:F40"/>
    <mergeCell ref="A41:F41"/>
    <mergeCell ref="A43:F43"/>
    <mergeCell ref="A44:F44"/>
    <mergeCell ref="E62:F62"/>
    <mergeCell ref="A46:F46"/>
    <mergeCell ref="E47:F47"/>
    <mergeCell ref="C47:D47"/>
    <mergeCell ref="C62:D62"/>
    <mergeCell ref="A47:A48"/>
    <mergeCell ref="A62:A63"/>
    <mergeCell ref="A61:F61"/>
    <mergeCell ref="A1:F1"/>
    <mergeCell ref="A2:F2"/>
    <mergeCell ref="A4:F4"/>
    <mergeCell ref="A5:F5"/>
    <mergeCell ref="E8:F8"/>
    <mergeCell ref="A7:F7"/>
    <mergeCell ref="C8:D8"/>
    <mergeCell ref="A8:A9"/>
  </mergeCells>
  <printOptions horizontalCentered="1"/>
  <pageMargins left="0.7" right="0.7" top="0.75" bottom="0.75" header="0.3" footer="0.3"/>
  <pageSetup fitToHeight="2" orientation="portrait" horizontalDpi="300" verticalDpi="300" r:id="rId1"/>
  <headerFooter>
    <oddFooter>&amp;C&amp;10&amp;K00-049&amp;P</oddFooter>
  </headerFooter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1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1" customWidth="1"/>
    <col min="2" max="6" width="14.85546875" style="1" customWidth="1"/>
    <col min="7" max="16384" width="9.140625" style="1"/>
  </cols>
  <sheetData>
    <row r="1" spans="1:6" s="159" customFormat="1" ht="15.6" customHeight="1" x14ac:dyDescent="0.25">
      <c r="A1" s="211" t="s">
        <v>79</v>
      </c>
      <c r="B1" s="211"/>
      <c r="C1" s="211"/>
      <c r="D1" s="211"/>
      <c r="E1" s="211"/>
      <c r="F1" s="211"/>
    </row>
    <row r="2" spans="1:6" s="159" customFormat="1" ht="15.6" customHeight="1" x14ac:dyDescent="0.25">
      <c r="A2" s="211" t="s">
        <v>107</v>
      </c>
      <c r="B2" s="211"/>
      <c r="C2" s="211"/>
      <c r="D2" s="211"/>
      <c r="E2" s="211"/>
      <c r="F2" s="211"/>
    </row>
    <row r="3" spans="1:6" s="159" customFormat="1" ht="15.6" customHeight="1" x14ac:dyDescent="0.2">
      <c r="A3" s="158"/>
      <c r="B3" s="158"/>
      <c r="C3" s="158"/>
      <c r="D3" s="158"/>
      <c r="E3" s="158"/>
      <c r="F3" s="103"/>
    </row>
    <row r="4" spans="1:6" s="159" customFormat="1" ht="15.6" customHeight="1" x14ac:dyDescent="0.25">
      <c r="A4" s="211" t="s">
        <v>87</v>
      </c>
      <c r="B4" s="211"/>
      <c r="C4" s="211"/>
      <c r="D4" s="211"/>
      <c r="E4" s="211"/>
      <c r="F4" s="211"/>
    </row>
    <row r="5" spans="1:6" s="159" customFormat="1" ht="15.6" customHeight="1" x14ac:dyDescent="0.25">
      <c r="A5" s="211" t="s">
        <v>88</v>
      </c>
      <c r="B5" s="211"/>
      <c r="C5" s="211"/>
      <c r="D5" s="211"/>
      <c r="E5" s="211"/>
      <c r="F5" s="211"/>
    </row>
    <row r="7" spans="1:6" ht="16.899999999999999" customHeight="1" x14ac:dyDescent="0.2">
      <c r="A7" s="216" t="s">
        <v>5</v>
      </c>
      <c r="B7" s="217"/>
      <c r="C7" s="217"/>
      <c r="D7" s="217"/>
      <c r="E7" s="217"/>
      <c r="F7" s="218"/>
    </row>
    <row r="8" spans="1:6" ht="16.899999999999999" customHeight="1" x14ac:dyDescent="0.2">
      <c r="A8" s="39"/>
      <c r="B8" s="34"/>
      <c r="C8" s="213" t="s">
        <v>54</v>
      </c>
      <c r="D8" s="215"/>
      <c r="E8" s="214" t="s">
        <v>14</v>
      </c>
      <c r="F8" s="215"/>
    </row>
    <row r="9" spans="1:6" ht="25.5" x14ac:dyDescent="0.2">
      <c r="A9" s="22" t="s">
        <v>7</v>
      </c>
      <c r="B9" s="10" t="s">
        <v>20</v>
      </c>
      <c r="C9" s="35" t="s">
        <v>29</v>
      </c>
      <c r="D9" s="11" t="s">
        <v>15</v>
      </c>
      <c r="E9" s="10" t="s">
        <v>30</v>
      </c>
      <c r="F9" s="12" t="s">
        <v>15</v>
      </c>
    </row>
    <row r="10" spans="1:6" ht="9.6" customHeight="1" x14ac:dyDescent="0.2">
      <c r="A10" s="40"/>
      <c r="B10" s="9"/>
      <c r="C10" s="25"/>
      <c r="D10" s="4"/>
      <c r="E10" s="13"/>
      <c r="F10" s="7"/>
    </row>
    <row r="11" spans="1:6" ht="14.1" customHeight="1" x14ac:dyDescent="0.2">
      <c r="A11" s="40" t="s">
        <v>10</v>
      </c>
      <c r="B11" s="9"/>
      <c r="C11" s="25"/>
      <c r="D11" s="4"/>
      <c r="E11" s="13"/>
      <c r="F11" s="7"/>
    </row>
    <row r="12" spans="1:6" ht="9.6" customHeight="1" x14ac:dyDescent="0.2">
      <c r="A12" s="40"/>
      <c r="B12" s="9"/>
      <c r="C12" s="25"/>
      <c r="D12" s="4"/>
      <c r="E12" s="13"/>
      <c r="F12" s="7"/>
    </row>
    <row r="13" spans="1:6" ht="14.1" customHeight="1" x14ac:dyDescent="0.2">
      <c r="A13" s="43" t="s">
        <v>0</v>
      </c>
      <c r="B13" s="132">
        <v>366</v>
      </c>
      <c r="C13" s="42">
        <v>654284503</v>
      </c>
      <c r="D13" s="129">
        <v>748750</v>
      </c>
      <c r="E13" s="17">
        <v>14170865</v>
      </c>
      <c r="F13" s="130">
        <v>16122</v>
      </c>
    </row>
    <row r="14" spans="1:6" ht="14.1" customHeight="1" x14ac:dyDescent="0.2">
      <c r="A14" s="43" t="s">
        <v>1</v>
      </c>
      <c r="B14" s="132">
        <v>4473</v>
      </c>
      <c r="C14" s="44">
        <v>1450654781</v>
      </c>
      <c r="D14" s="128">
        <v>345500</v>
      </c>
      <c r="E14" s="18">
        <v>30229167</v>
      </c>
      <c r="F14" s="131">
        <v>7022</v>
      </c>
    </row>
    <row r="15" spans="1:6" ht="14.1" customHeight="1" x14ac:dyDescent="0.2">
      <c r="A15" s="43" t="s">
        <v>2</v>
      </c>
      <c r="B15" s="132">
        <v>12568</v>
      </c>
      <c r="C15" s="44">
        <v>5912822340</v>
      </c>
      <c r="D15" s="128">
        <v>400000</v>
      </c>
      <c r="E15" s="18">
        <v>125668286</v>
      </c>
      <c r="F15" s="131">
        <v>8117</v>
      </c>
    </row>
    <row r="16" spans="1:6" ht="14.1" customHeight="1" x14ac:dyDescent="0.2">
      <c r="A16" s="43" t="s">
        <v>3</v>
      </c>
      <c r="B16" s="132">
        <v>17238</v>
      </c>
      <c r="C16" s="44">
        <v>6281180656</v>
      </c>
      <c r="D16" s="128">
        <v>367913</v>
      </c>
      <c r="E16" s="18">
        <v>131561646</v>
      </c>
      <c r="F16" s="131">
        <v>7461</v>
      </c>
    </row>
    <row r="17" spans="1:6" ht="14.1" customHeight="1" x14ac:dyDescent="0.2">
      <c r="A17" s="104" t="s">
        <v>53</v>
      </c>
      <c r="B17" s="132">
        <v>9663</v>
      </c>
      <c r="C17" s="124">
        <v>2675794503</v>
      </c>
      <c r="D17" s="128">
        <v>270000</v>
      </c>
      <c r="E17" s="125">
        <v>55247238</v>
      </c>
      <c r="F17" s="131">
        <v>5464</v>
      </c>
    </row>
    <row r="18" spans="1:6" ht="24.6" customHeight="1" x14ac:dyDescent="0.2">
      <c r="A18" s="45" t="s">
        <v>6</v>
      </c>
      <c r="B18" s="106">
        <f>SUM(B13:B17)</f>
        <v>44308</v>
      </c>
      <c r="C18" s="126">
        <f>SUM(C13:C17)</f>
        <v>16974736783</v>
      </c>
      <c r="D18" s="137">
        <v>347000</v>
      </c>
      <c r="E18" s="127">
        <f>SUM(E13:E17)</f>
        <v>356877202</v>
      </c>
      <c r="F18" s="138">
        <v>7032</v>
      </c>
    </row>
    <row r="19" spans="1:6" ht="12" customHeight="1" x14ac:dyDescent="0.2">
      <c r="A19" s="46"/>
      <c r="B19" s="46"/>
      <c r="C19" s="47"/>
      <c r="D19" s="47"/>
      <c r="E19" s="46"/>
      <c r="F19" s="48"/>
    </row>
    <row r="20" spans="1:6" ht="12" customHeight="1" x14ac:dyDescent="0.2">
      <c r="A20" s="49" t="s">
        <v>9</v>
      </c>
      <c r="B20" s="50"/>
      <c r="C20" s="2"/>
      <c r="D20" s="2"/>
      <c r="E20" s="50"/>
      <c r="F20" s="51"/>
    </row>
    <row r="21" spans="1:6" ht="12" customHeight="1" x14ac:dyDescent="0.2">
      <c r="A21" s="50"/>
      <c r="B21" s="50"/>
      <c r="C21" s="2"/>
      <c r="D21" s="2"/>
      <c r="E21" s="50"/>
      <c r="F21" s="51"/>
    </row>
    <row r="22" spans="1:6" ht="14.1" customHeight="1" x14ac:dyDescent="0.2">
      <c r="A22" s="43" t="s">
        <v>0</v>
      </c>
      <c r="B22" s="105">
        <v>4614</v>
      </c>
      <c r="C22" s="42">
        <v>4708626348</v>
      </c>
      <c r="D22" s="129">
        <v>512407</v>
      </c>
      <c r="E22" s="17">
        <v>96258778</v>
      </c>
      <c r="F22" s="130">
        <v>10845</v>
      </c>
    </row>
    <row r="23" spans="1:6" ht="14.1" customHeight="1" x14ac:dyDescent="0.2">
      <c r="A23" s="43" t="s">
        <v>1</v>
      </c>
      <c r="B23" s="105">
        <v>374</v>
      </c>
      <c r="C23" s="44">
        <v>79088457</v>
      </c>
      <c r="D23" s="128">
        <v>158350</v>
      </c>
      <c r="E23" s="18">
        <v>1506338</v>
      </c>
      <c r="F23" s="131">
        <v>2881</v>
      </c>
    </row>
    <row r="24" spans="1:6" ht="14.1" customHeight="1" x14ac:dyDescent="0.2">
      <c r="A24" s="43" t="s">
        <v>2</v>
      </c>
      <c r="B24" s="105">
        <v>4168</v>
      </c>
      <c r="C24" s="44">
        <v>2274608196</v>
      </c>
      <c r="D24" s="128">
        <v>452520</v>
      </c>
      <c r="E24" s="18">
        <v>44893227</v>
      </c>
      <c r="F24" s="131">
        <v>8385</v>
      </c>
    </row>
    <row r="25" spans="1:6" ht="14.1" customHeight="1" x14ac:dyDescent="0.2">
      <c r="A25" s="43" t="s">
        <v>3</v>
      </c>
      <c r="B25" s="105">
        <v>1734</v>
      </c>
      <c r="C25" s="44">
        <v>671234032</v>
      </c>
      <c r="D25" s="128">
        <v>350000</v>
      </c>
      <c r="E25" s="18">
        <v>12564356</v>
      </c>
      <c r="F25" s="131">
        <v>6355</v>
      </c>
    </row>
    <row r="26" spans="1:6" ht="14.1" customHeight="1" x14ac:dyDescent="0.2">
      <c r="A26" s="43" t="s">
        <v>53</v>
      </c>
      <c r="B26" s="95"/>
      <c r="C26" s="96"/>
      <c r="D26" s="97"/>
      <c r="E26" s="98"/>
      <c r="F26" s="99"/>
    </row>
    <row r="27" spans="1:6" ht="24.6" customHeight="1" x14ac:dyDescent="0.2">
      <c r="A27" s="45" t="s">
        <v>6</v>
      </c>
      <c r="B27" s="106">
        <f>SUM(B22:B26)</f>
        <v>10890</v>
      </c>
      <c r="C27" s="126">
        <f>SUM(C22:C26)</f>
        <v>7733557033</v>
      </c>
      <c r="D27" s="137">
        <v>440000</v>
      </c>
      <c r="E27" s="127">
        <f>SUM(E22:E26)</f>
        <v>155222699</v>
      </c>
      <c r="F27" s="138">
        <v>8170</v>
      </c>
    </row>
    <row r="28" spans="1:6" ht="13.9" customHeight="1" x14ac:dyDescent="0.2">
      <c r="A28" s="54"/>
      <c r="B28" s="14"/>
      <c r="C28" s="20"/>
      <c r="D28" s="14"/>
      <c r="E28" s="20"/>
      <c r="F28" s="14"/>
    </row>
    <row r="29" spans="1:6" ht="16.899999999999999" customHeight="1" x14ac:dyDescent="0.2">
      <c r="A29" s="216" t="s">
        <v>4</v>
      </c>
      <c r="B29" s="217"/>
      <c r="C29" s="217"/>
      <c r="D29" s="217"/>
      <c r="E29" s="217"/>
      <c r="F29" s="218"/>
    </row>
    <row r="30" spans="1:6" ht="16.899999999999999" customHeight="1" x14ac:dyDescent="0.2">
      <c r="A30" s="39"/>
      <c r="B30" s="34"/>
      <c r="C30" s="213" t="s">
        <v>54</v>
      </c>
      <c r="D30" s="215"/>
      <c r="E30" s="214" t="s">
        <v>14</v>
      </c>
      <c r="F30" s="215"/>
    </row>
    <row r="31" spans="1:6" ht="25.5" x14ac:dyDescent="0.2">
      <c r="A31" s="22" t="s">
        <v>7</v>
      </c>
      <c r="B31" s="10" t="s">
        <v>20</v>
      </c>
      <c r="C31" s="35" t="s">
        <v>17</v>
      </c>
      <c r="D31" s="55" t="s">
        <v>15</v>
      </c>
      <c r="E31" s="10" t="s">
        <v>28</v>
      </c>
      <c r="F31" s="12" t="s">
        <v>15</v>
      </c>
    </row>
    <row r="32" spans="1:6" ht="13.9" customHeight="1" x14ac:dyDescent="0.2">
      <c r="A32" s="43"/>
      <c r="B32" s="52"/>
      <c r="C32" s="42"/>
      <c r="D32" s="7"/>
      <c r="E32" s="17"/>
      <c r="F32" s="7"/>
    </row>
    <row r="33" spans="1:6" ht="14.1" customHeight="1" x14ac:dyDescent="0.2">
      <c r="A33" s="43" t="s">
        <v>0</v>
      </c>
      <c r="B33" s="105">
        <v>3748</v>
      </c>
      <c r="C33" s="42">
        <v>23642898213</v>
      </c>
      <c r="D33" s="118">
        <v>750000</v>
      </c>
      <c r="E33" s="17">
        <v>657953526</v>
      </c>
      <c r="F33" s="118">
        <v>21000</v>
      </c>
    </row>
    <row r="34" spans="1:6" ht="14.1" customHeight="1" x14ac:dyDescent="0.2">
      <c r="A34" s="43" t="s">
        <v>1</v>
      </c>
      <c r="B34" s="105">
        <v>1486</v>
      </c>
      <c r="C34" s="44">
        <v>2272098564</v>
      </c>
      <c r="D34" s="119">
        <v>744913</v>
      </c>
      <c r="E34" s="18">
        <v>62673063</v>
      </c>
      <c r="F34" s="119">
        <v>20849</v>
      </c>
    </row>
    <row r="35" spans="1:6" ht="14.1" customHeight="1" x14ac:dyDescent="0.2">
      <c r="A35" s="43" t="s">
        <v>2</v>
      </c>
      <c r="B35" s="105">
        <v>5176</v>
      </c>
      <c r="C35" s="44">
        <v>11038533353</v>
      </c>
      <c r="D35" s="119">
        <v>750000</v>
      </c>
      <c r="E35" s="18">
        <v>305731135</v>
      </c>
      <c r="F35" s="119">
        <v>21000</v>
      </c>
    </row>
    <row r="36" spans="1:6" ht="14.1" customHeight="1" x14ac:dyDescent="0.2">
      <c r="A36" s="104" t="s">
        <v>3</v>
      </c>
      <c r="B36" s="105">
        <v>2278</v>
      </c>
      <c r="C36" s="124">
        <v>5576721356</v>
      </c>
      <c r="D36" s="131">
        <v>740448</v>
      </c>
      <c r="E36" s="125">
        <v>152493972</v>
      </c>
      <c r="F36" s="131">
        <v>20377</v>
      </c>
    </row>
    <row r="37" spans="1:6" ht="14.1" customHeight="1" x14ac:dyDescent="0.2">
      <c r="A37" s="104" t="s">
        <v>52</v>
      </c>
      <c r="B37" s="105">
        <v>374</v>
      </c>
      <c r="C37" s="124">
        <v>643838570</v>
      </c>
      <c r="D37" s="131">
        <v>469795</v>
      </c>
      <c r="E37" s="125">
        <v>17627646</v>
      </c>
      <c r="F37" s="131">
        <v>9968</v>
      </c>
    </row>
    <row r="38" spans="1:6" ht="24.6" customHeight="1" x14ac:dyDescent="0.2">
      <c r="A38" s="45" t="s">
        <v>6</v>
      </c>
      <c r="B38" s="106">
        <f>SUM(B33:B37)</f>
        <v>13062</v>
      </c>
      <c r="C38" s="126">
        <f>SUM(C33:C37)</f>
        <v>43174090056</v>
      </c>
      <c r="D38" s="137">
        <v>736415</v>
      </c>
      <c r="E38" s="127">
        <f>SUM(E33:E37)</f>
        <v>1196479342</v>
      </c>
      <c r="F38" s="138">
        <v>20580</v>
      </c>
    </row>
    <row r="39" spans="1:6" ht="13.9" customHeight="1" x14ac:dyDescent="0.2">
      <c r="A39" s="54"/>
      <c r="B39" s="139"/>
      <c r="C39" s="154"/>
      <c r="D39" s="139"/>
      <c r="E39" s="154"/>
      <c r="F39" s="139"/>
    </row>
    <row r="40" spans="1:6" ht="16.899999999999999" customHeight="1" x14ac:dyDescent="0.2">
      <c r="A40" s="216" t="s">
        <v>11</v>
      </c>
      <c r="B40" s="217"/>
      <c r="C40" s="217"/>
      <c r="D40" s="217"/>
      <c r="E40" s="217"/>
      <c r="F40" s="218"/>
    </row>
    <row r="41" spans="1:6" ht="16.899999999999999" customHeight="1" x14ac:dyDescent="0.2">
      <c r="A41" s="145"/>
      <c r="B41" s="141"/>
      <c r="C41" s="213" t="s">
        <v>54</v>
      </c>
      <c r="D41" s="215"/>
      <c r="E41" s="214" t="s">
        <v>14</v>
      </c>
      <c r="F41" s="215"/>
    </row>
    <row r="42" spans="1:6" ht="25.5" x14ac:dyDescent="0.2">
      <c r="A42" s="140" t="s">
        <v>7</v>
      </c>
      <c r="B42" s="133" t="s">
        <v>20</v>
      </c>
      <c r="C42" s="142" t="s">
        <v>17</v>
      </c>
      <c r="D42" s="134" t="s">
        <v>15</v>
      </c>
      <c r="E42" s="133" t="s">
        <v>28</v>
      </c>
      <c r="F42" s="135" t="s">
        <v>15</v>
      </c>
    </row>
    <row r="43" spans="1:6" ht="12" customHeight="1" x14ac:dyDescent="0.2">
      <c r="A43" s="104"/>
      <c r="B43" s="105"/>
      <c r="C43" s="153"/>
      <c r="D43" s="129"/>
      <c r="E43" s="148"/>
      <c r="F43" s="130"/>
    </row>
    <row r="44" spans="1:6" ht="14.1" customHeight="1" x14ac:dyDescent="0.2">
      <c r="A44" s="104" t="s">
        <v>0</v>
      </c>
      <c r="B44" s="105">
        <f>B13+B22+B33</f>
        <v>8728</v>
      </c>
      <c r="C44" s="42">
        <f>C33+C22+C13</f>
        <v>29005809064</v>
      </c>
      <c r="D44" s="129">
        <v>583164</v>
      </c>
      <c r="E44" s="17">
        <f>E33+E22+E13</f>
        <v>768383169</v>
      </c>
      <c r="F44" s="130">
        <v>12806</v>
      </c>
    </row>
    <row r="45" spans="1:6" ht="14.1" customHeight="1" x14ac:dyDescent="0.2">
      <c r="A45" s="104" t="s">
        <v>1</v>
      </c>
      <c r="B45" s="105">
        <f t="shared" ref="B45:B48" si="0">B14+B23+B34</f>
        <v>6333</v>
      </c>
      <c r="C45" s="44">
        <f t="shared" ref="C45:C47" si="1">C34+C23+C14</f>
        <v>3801841802</v>
      </c>
      <c r="D45" s="128">
        <v>376000</v>
      </c>
      <c r="E45" s="18">
        <f t="shared" ref="E45:E48" si="2">E34+E23+E14</f>
        <v>94408568</v>
      </c>
      <c r="F45" s="131">
        <v>7678</v>
      </c>
    </row>
    <row r="46" spans="1:6" ht="14.1" customHeight="1" x14ac:dyDescent="0.2">
      <c r="A46" s="104" t="s">
        <v>2</v>
      </c>
      <c r="B46" s="105">
        <f t="shared" si="0"/>
        <v>21912</v>
      </c>
      <c r="C46" s="44">
        <f t="shared" si="1"/>
        <v>19225963889</v>
      </c>
      <c r="D46" s="128">
        <v>455000</v>
      </c>
      <c r="E46" s="18">
        <f>E35+E24+E15</f>
        <v>476292648</v>
      </c>
      <c r="F46" s="131">
        <v>9257</v>
      </c>
    </row>
    <row r="47" spans="1:6" ht="14.1" customHeight="1" x14ac:dyDescent="0.2">
      <c r="A47" s="104" t="s">
        <v>3</v>
      </c>
      <c r="B47" s="105">
        <f t="shared" si="0"/>
        <v>21250</v>
      </c>
      <c r="C47" s="124">
        <f t="shared" si="1"/>
        <v>12529136044</v>
      </c>
      <c r="D47" s="128">
        <v>386250</v>
      </c>
      <c r="E47" s="125">
        <f t="shared" si="2"/>
        <v>296619974</v>
      </c>
      <c r="F47" s="131">
        <v>7760</v>
      </c>
    </row>
    <row r="48" spans="1:6" ht="14.1" customHeight="1" x14ac:dyDescent="0.2">
      <c r="A48" s="104" t="s">
        <v>52</v>
      </c>
      <c r="B48" s="105">
        <f t="shared" si="0"/>
        <v>10037</v>
      </c>
      <c r="C48" s="124">
        <f>C37+C26+C17</f>
        <v>3319633073</v>
      </c>
      <c r="D48" s="128">
        <v>275000</v>
      </c>
      <c r="E48" s="125">
        <f t="shared" si="2"/>
        <v>72874884</v>
      </c>
      <c r="F48" s="131">
        <v>5597</v>
      </c>
    </row>
    <row r="49" spans="1:6" ht="24.6" customHeight="1" x14ac:dyDescent="0.2">
      <c r="A49" s="45" t="s">
        <v>6</v>
      </c>
      <c r="B49" s="106">
        <f>SUM(B44:B48)</f>
        <v>68260</v>
      </c>
      <c r="C49" s="126">
        <f>SUM(C44:C48)</f>
        <v>67882383872</v>
      </c>
      <c r="D49" s="137">
        <v>395500</v>
      </c>
      <c r="E49" s="127">
        <f>SUM(E44:E48)</f>
        <v>1708579243</v>
      </c>
      <c r="F49" s="138">
        <v>7965</v>
      </c>
    </row>
    <row r="51" spans="1:6" ht="12.75" x14ac:dyDescent="0.2">
      <c r="A51" s="223" t="s">
        <v>55</v>
      </c>
      <c r="B51" s="223"/>
      <c r="C51" s="223"/>
      <c r="D51" s="223"/>
      <c r="E51" s="223"/>
      <c r="F51" s="223"/>
    </row>
  </sheetData>
  <mergeCells count="14">
    <mergeCell ref="A1:F1"/>
    <mergeCell ref="A2:F2"/>
    <mergeCell ref="A4:F4"/>
    <mergeCell ref="A5:F5"/>
    <mergeCell ref="A51:F51"/>
    <mergeCell ref="A7:F7"/>
    <mergeCell ref="A29:F29"/>
    <mergeCell ref="E30:F30"/>
    <mergeCell ref="C8:D8"/>
    <mergeCell ref="C30:D30"/>
    <mergeCell ref="A40:F40"/>
    <mergeCell ref="E41:F41"/>
    <mergeCell ref="E8:F8"/>
    <mergeCell ref="C41:D41"/>
  </mergeCells>
  <printOptions horizontalCentered="1"/>
  <pageMargins left="0.7" right="0.7" top="0.75" bottom="0.75" header="0.3" footer="0.3"/>
  <pageSetup scale="91" orientation="portrait" horizontalDpi="300" verticalDpi="300" r:id="rId1"/>
  <headerFooter>
    <oddFooter>&amp;C&amp;10&amp;K00-049&amp;P</oddFoot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8"/>
  <sheetViews>
    <sheetView showGridLines="0" zoomScaleNormal="100" workbookViewId="0">
      <selection activeCell="A5" sqref="A5:H5"/>
    </sheetView>
  </sheetViews>
  <sheetFormatPr defaultColWidth="9.140625" defaultRowHeight="12.75" x14ac:dyDescent="0.2"/>
  <cols>
    <col min="1" max="1" width="16.5703125" style="2" customWidth="1"/>
    <col min="2" max="2" width="11.28515625" style="2" customWidth="1"/>
    <col min="3" max="3" width="14.140625" style="2" bestFit="1" customWidth="1"/>
    <col min="4" max="4" width="11.28515625" style="2" customWidth="1"/>
    <col min="5" max="5" width="13.7109375" style="2" bestFit="1" customWidth="1"/>
    <col min="6" max="6" width="12.7109375" style="2" customWidth="1"/>
    <col min="7" max="8" width="11.28515625" style="2" customWidth="1"/>
    <col min="9" max="16384" width="9.140625" style="2"/>
  </cols>
  <sheetData>
    <row r="1" spans="1:8" s="103" customFormat="1" ht="15.75" x14ac:dyDescent="0.25">
      <c r="A1" s="211" t="s">
        <v>79</v>
      </c>
      <c r="B1" s="211"/>
      <c r="C1" s="211"/>
      <c r="D1" s="211"/>
      <c r="E1" s="211"/>
      <c r="F1" s="211"/>
      <c r="G1" s="211"/>
      <c r="H1" s="211"/>
    </row>
    <row r="2" spans="1:8" s="103" customFormat="1" ht="15.75" x14ac:dyDescent="0.25">
      <c r="A2" s="211" t="s">
        <v>107</v>
      </c>
      <c r="B2" s="211"/>
      <c r="C2" s="211"/>
      <c r="D2" s="211"/>
      <c r="E2" s="211"/>
      <c r="F2" s="211"/>
      <c r="G2" s="211"/>
      <c r="H2" s="211"/>
    </row>
    <row r="3" spans="1:8" s="103" customFormat="1" x14ac:dyDescent="0.2">
      <c r="A3" s="158"/>
      <c r="B3" s="158"/>
      <c r="C3" s="158"/>
      <c r="D3" s="158"/>
      <c r="E3" s="158"/>
    </row>
    <row r="4" spans="1:8" s="103" customFormat="1" ht="15.75" x14ac:dyDescent="0.25">
      <c r="A4" s="211" t="s">
        <v>89</v>
      </c>
      <c r="B4" s="211"/>
      <c r="C4" s="211"/>
      <c r="D4" s="211"/>
      <c r="E4" s="211"/>
      <c r="F4" s="211"/>
      <c r="G4" s="211"/>
      <c r="H4" s="211"/>
    </row>
    <row r="5" spans="1:8" s="103" customFormat="1" ht="15.75" x14ac:dyDescent="0.25">
      <c r="A5" s="211" t="s">
        <v>90</v>
      </c>
      <c r="B5" s="211"/>
      <c r="C5" s="211"/>
      <c r="D5" s="211"/>
      <c r="E5" s="211"/>
      <c r="F5" s="211"/>
      <c r="G5" s="211"/>
      <c r="H5" s="211"/>
    </row>
    <row r="6" spans="1:8" s="103" customFormat="1" ht="15.75" x14ac:dyDescent="0.25">
      <c r="A6" s="211" t="s">
        <v>91</v>
      </c>
      <c r="B6" s="211"/>
      <c r="C6" s="211"/>
      <c r="D6" s="211"/>
      <c r="E6" s="211"/>
      <c r="F6" s="211"/>
      <c r="G6" s="211"/>
      <c r="H6" s="211"/>
    </row>
    <row r="7" spans="1:8" s="103" customFormat="1" ht="15.75" x14ac:dyDescent="0.25">
      <c r="A7" s="211" t="s">
        <v>86</v>
      </c>
      <c r="B7" s="211"/>
      <c r="C7" s="211"/>
      <c r="D7" s="211"/>
      <c r="E7" s="211"/>
      <c r="F7" s="211"/>
      <c r="G7" s="211"/>
      <c r="H7" s="211"/>
    </row>
    <row r="8" spans="1:8" s="103" customFormat="1" ht="15" x14ac:dyDescent="0.25">
      <c r="A8" s="224" t="s">
        <v>92</v>
      </c>
      <c r="B8" s="224"/>
      <c r="C8" s="224"/>
      <c r="D8" s="224"/>
      <c r="E8" s="224"/>
      <c r="F8" s="224"/>
      <c r="G8" s="224"/>
      <c r="H8" s="224"/>
    </row>
    <row r="10" spans="1:8" ht="16.899999999999999" customHeight="1" x14ac:dyDescent="0.2">
      <c r="A10" s="219" t="s">
        <v>54</v>
      </c>
      <c r="B10" s="214" t="s">
        <v>20</v>
      </c>
      <c r="C10" s="215"/>
      <c r="D10" s="214" t="s">
        <v>54</v>
      </c>
      <c r="E10" s="213"/>
      <c r="F10" s="215"/>
      <c r="G10" s="214" t="s">
        <v>14</v>
      </c>
      <c r="H10" s="215"/>
    </row>
    <row r="11" spans="1:8" ht="36.75" customHeight="1" x14ac:dyDescent="0.2">
      <c r="A11" s="220"/>
      <c r="B11" s="21" t="s">
        <v>16</v>
      </c>
      <c r="C11" s="142" t="s">
        <v>36</v>
      </c>
      <c r="D11" s="10" t="s">
        <v>17</v>
      </c>
      <c r="E11" s="142" t="s">
        <v>32</v>
      </c>
      <c r="F11" s="11" t="s">
        <v>18</v>
      </c>
      <c r="G11" s="10" t="s">
        <v>17</v>
      </c>
      <c r="H11" s="12" t="s">
        <v>18</v>
      </c>
    </row>
    <row r="12" spans="1:8" ht="7.9" customHeight="1" x14ac:dyDescent="0.2">
      <c r="A12" s="79"/>
      <c r="B12" s="80"/>
      <c r="C12" s="81"/>
      <c r="D12" s="82"/>
      <c r="E12" s="81"/>
      <c r="F12" s="81"/>
      <c r="G12" s="82"/>
      <c r="H12" s="83"/>
    </row>
    <row r="13" spans="1:8" ht="13.9" customHeight="1" x14ac:dyDescent="0.2">
      <c r="A13" s="40" t="s">
        <v>10</v>
      </c>
      <c r="B13" s="9"/>
      <c r="C13" s="3"/>
      <c r="D13" s="13"/>
      <c r="E13" s="25"/>
      <c r="F13" s="4"/>
      <c r="G13" s="13"/>
      <c r="H13" s="7"/>
    </row>
    <row r="14" spans="1:8" ht="7.9" customHeight="1" x14ac:dyDescent="0.2">
      <c r="A14" s="40"/>
      <c r="B14" s="9"/>
      <c r="C14" s="3"/>
      <c r="D14" s="13"/>
      <c r="E14" s="25"/>
      <c r="F14" s="4"/>
      <c r="G14" s="13"/>
      <c r="H14" s="7"/>
    </row>
    <row r="15" spans="1:8" ht="13.9" customHeight="1" x14ac:dyDescent="0.2">
      <c r="A15" s="41" t="s">
        <v>21</v>
      </c>
      <c r="B15" s="132">
        <v>155</v>
      </c>
      <c r="C15" s="26">
        <v>3.7054745398039685E-2</v>
      </c>
      <c r="D15" s="17">
        <v>4471543</v>
      </c>
      <c r="E15" s="26">
        <v>4.8198584060696673E-2</v>
      </c>
      <c r="F15" s="129">
        <v>30000</v>
      </c>
      <c r="G15" s="17">
        <v>92984</v>
      </c>
      <c r="H15" s="130">
        <v>585</v>
      </c>
    </row>
    <row r="16" spans="1:8" ht="13.9" customHeight="1" x14ac:dyDescent="0.2">
      <c r="A16" s="43" t="s">
        <v>22</v>
      </c>
      <c r="B16" s="132">
        <v>158</v>
      </c>
      <c r="C16" s="26">
        <v>5.2474261042842911E-2</v>
      </c>
      <c r="D16" s="18">
        <v>13011855</v>
      </c>
      <c r="E16" s="26">
        <v>5.3241670058242214E-2</v>
      </c>
      <c r="F16" s="128">
        <v>80000</v>
      </c>
      <c r="G16" s="18">
        <v>263755</v>
      </c>
      <c r="H16" s="131">
        <v>1640</v>
      </c>
    </row>
    <row r="17" spans="1:8" ht="13.9" customHeight="1" x14ac:dyDescent="0.2">
      <c r="A17" s="43" t="s">
        <v>23</v>
      </c>
      <c r="B17" s="132">
        <v>567</v>
      </c>
      <c r="C17" s="26">
        <v>9.9894291754756864E-2</v>
      </c>
      <c r="D17" s="18">
        <v>108622958</v>
      </c>
      <c r="E17" s="26">
        <v>0.10620830766449869</v>
      </c>
      <c r="F17" s="128">
        <v>200000</v>
      </c>
      <c r="G17" s="18">
        <v>2201829</v>
      </c>
      <c r="H17" s="131">
        <v>4070</v>
      </c>
    </row>
    <row r="18" spans="1:8" ht="13.9" customHeight="1" x14ac:dyDescent="0.2">
      <c r="A18" s="43" t="s">
        <v>31</v>
      </c>
      <c r="B18" s="132">
        <v>1674</v>
      </c>
      <c r="C18" s="26">
        <v>0.14634146341463414</v>
      </c>
      <c r="D18" s="18">
        <v>635045834</v>
      </c>
      <c r="E18" s="26">
        <v>0.14072183203791747</v>
      </c>
      <c r="F18" s="128">
        <v>375000</v>
      </c>
      <c r="G18" s="18">
        <v>12968624</v>
      </c>
      <c r="H18" s="131">
        <v>7589</v>
      </c>
    </row>
    <row r="19" spans="1:8" ht="13.9" customHeight="1" x14ac:dyDescent="0.2">
      <c r="A19" s="43" t="s">
        <v>24</v>
      </c>
      <c r="B19" s="132">
        <v>1019</v>
      </c>
      <c r="C19" s="26">
        <v>0.11268384385712706</v>
      </c>
      <c r="D19" s="18">
        <v>726048170</v>
      </c>
      <c r="E19" s="26">
        <v>0.11977126628522036</v>
      </c>
      <c r="F19" s="128">
        <v>696000</v>
      </c>
      <c r="G19" s="18">
        <v>15710400</v>
      </c>
      <c r="H19" s="131">
        <v>15008</v>
      </c>
    </row>
    <row r="20" spans="1:8" ht="13.9" customHeight="1" x14ac:dyDescent="0.2">
      <c r="A20" s="43" t="s">
        <v>25</v>
      </c>
      <c r="B20" s="132">
        <v>347</v>
      </c>
      <c r="C20" s="26">
        <v>0.27760000000000001</v>
      </c>
      <c r="D20" s="18">
        <v>604227730</v>
      </c>
      <c r="E20" s="26">
        <v>0.30439045693083938</v>
      </c>
      <c r="F20" s="128">
        <v>1440000</v>
      </c>
      <c r="G20" s="18">
        <v>13095178</v>
      </c>
      <c r="H20" s="131">
        <v>31190</v>
      </c>
    </row>
    <row r="21" spans="1:8" ht="13.9" customHeight="1" x14ac:dyDescent="0.2">
      <c r="A21" s="43" t="s">
        <v>26</v>
      </c>
      <c r="B21" s="132">
        <v>29</v>
      </c>
      <c r="C21" s="26">
        <v>0.74358974358974361</v>
      </c>
      <c r="D21" s="18">
        <v>223163717</v>
      </c>
      <c r="E21" s="26">
        <v>0.72487982830469755</v>
      </c>
      <c r="F21" s="128">
        <v>7233000</v>
      </c>
      <c r="G21" s="18">
        <v>4853091</v>
      </c>
      <c r="H21" s="131">
        <v>157288</v>
      </c>
    </row>
    <row r="22" spans="1:8" ht="13.9" customHeight="1" x14ac:dyDescent="0.2">
      <c r="A22" s="43" t="s">
        <v>27</v>
      </c>
      <c r="B22" s="166">
        <v>4</v>
      </c>
      <c r="C22" s="26">
        <v>1</v>
      </c>
      <c r="D22" s="169">
        <v>71406645</v>
      </c>
      <c r="E22" s="26">
        <v>1</v>
      </c>
      <c r="F22" s="167">
        <v>18000000</v>
      </c>
      <c r="G22" s="169">
        <v>1552974</v>
      </c>
      <c r="H22" s="168">
        <v>391470</v>
      </c>
    </row>
    <row r="23" spans="1:8" ht="13.9" customHeight="1" x14ac:dyDescent="0.2">
      <c r="A23" s="43" t="s">
        <v>142</v>
      </c>
      <c r="B23" s="95">
        <v>0</v>
      </c>
      <c r="C23" s="97">
        <v>0</v>
      </c>
      <c r="D23" s="98">
        <v>0</v>
      </c>
      <c r="E23" s="97">
        <v>0</v>
      </c>
      <c r="F23" s="97">
        <v>0</v>
      </c>
      <c r="G23" s="98">
        <v>0</v>
      </c>
      <c r="H23" s="99">
        <v>0</v>
      </c>
    </row>
    <row r="24" spans="1:8" ht="19.899999999999999" customHeight="1" x14ac:dyDescent="0.2">
      <c r="A24" s="45" t="s">
        <v>6</v>
      </c>
      <c r="B24" s="136">
        <f>SUM(B15:B23)</f>
        <v>3953</v>
      </c>
      <c r="C24" s="28">
        <v>0.11410015875306682</v>
      </c>
      <c r="D24" s="19">
        <f>SUM(D15:D23)</f>
        <v>2385998452</v>
      </c>
      <c r="E24" s="32">
        <v>0.1668653810501895</v>
      </c>
      <c r="F24" s="137">
        <v>410000</v>
      </c>
      <c r="G24" s="19">
        <f>SUM(G15:G23)</f>
        <v>50738835</v>
      </c>
      <c r="H24" s="138">
        <v>8314</v>
      </c>
    </row>
    <row r="25" spans="1:8" ht="7.9" customHeight="1" x14ac:dyDescent="0.2">
      <c r="A25" s="49"/>
      <c r="B25" s="84"/>
      <c r="C25" s="27"/>
      <c r="D25" s="85"/>
      <c r="E25" s="30"/>
      <c r="F25" s="86"/>
      <c r="G25" s="85"/>
      <c r="H25" s="87"/>
    </row>
    <row r="26" spans="1:8" ht="13.9" customHeight="1" x14ac:dyDescent="0.2">
      <c r="A26" s="49" t="s">
        <v>9</v>
      </c>
      <c r="B26" s="50"/>
      <c r="C26" s="103"/>
      <c r="D26" s="50"/>
      <c r="E26" s="103"/>
      <c r="F26" s="103"/>
      <c r="G26" s="50"/>
      <c r="H26" s="51"/>
    </row>
    <row r="27" spans="1:8" ht="7.9" customHeight="1" x14ac:dyDescent="0.2">
      <c r="A27" s="50"/>
      <c r="B27" s="50"/>
      <c r="C27" s="103"/>
      <c r="D27" s="50"/>
      <c r="E27" s="103"/>
      <c r="F27" s="103"/>
      <c r="G27" s="50"/>
      <c r="H27" s="51"/>
    </row>
    <row r="28" spans="1:8" ht="13.9" customHeight="1" x14ac:dyDescent="0.2">
      <c r="A28" s="43" t="s">
        <v>21</v>
      </c>
      <c r="B28" s="105">
        <v>53</v>
      </c>
      <c r="C28" s="26">
        <v>4.376548307184145E-2</v>
      </c>
      <c r="D28" s="17">
        <v>1156652</v>
      </c>
      <c r="E28" s="26">
        <v>4.8458471101326568E-2</v>
      </c>
      <c r="F28" s="129">
        <v>17785</v>
      </c>
      <c r="G28" s="17">
        <v>23048</v>
      </c>
      <c r="H28" s="130">
        <v>372</v>
      </c>
    </row>
    <row r="29" spans="1:8" ht="13.9" customHeight="1" x14ac:dyDescent="0.2">
      <c r="A29" s="43" t="s">
        <v>22</v>
      </c>
      <c r="B29" s="105">
        <v>21</v>
      </c>
      <c r="C29" s="26">
        <v>3.7168141592920353E-2</v>
      </c>
      <c r="D29" s="18">
        <v>1739361</v>
      </c>
      <c r="E29" s="26">
        <v>3.7522064445817162E-2</v>
      </c>
      <c r="F29" s="128">
        <v>79084</v>
      </c>
      <c r="G29" s="18">
        <v>35088</v>
      </c>
      <c r="H29" s="131">
        <v>1592</v>
      </c>
    </row>
    <row r="30" spans="1:8" ht="13.9" customHeight="1" x14ac:dyDescent="0.2">
      <c r="A30" s="43" t="s">
        <v>23</v>
      </c>
      <c r="B30" s="105">
        <v>67</v>
      </c>
      <c r="C30" s="26">
        <v>4.3648208469055372E-2</v>
      </c>
      <c r="D30" s="18">
        <v>13248640</v>
      </c>
      <c r="E30" s="26">
        <v>4.6401684333396948E-2</v>
      </c>
      <c r="F30" s="128">
        <v>200000</v>
      </c>
      <c r="G30" s="18">
        <v>269706</v>
      </c>
      <c r="H30" s="131">
        <v>4070</v>
      </c>
    </row>
    <row r="31" spans="1:8" ht="13.9" customHeight="1" x14ac:dyDescent="0.2">
      <c r="A31" s="43" t="s">
        <v>31</v>
      </c>
      <c r="B31" s="105">
        <v>184</v>
      </c>
      <c r="C31" s="26">
        <v>6.0052219321148827E-2</v>
      </c>
      <c r="D31" s="18">
        <v>71772815</v>
      </c>
      <c r="E31" s="26">
        <v>6.0844499929648813E-2</v>
      </c>
      <c r="F31" s="128">
        <v>396125</v>
      </c>
      <c r="G31" s="18">
        <v>1462520</v>
      </c>
      <c r="H31" s="131">
        <v>7936</v>
      </c>
    </row>
    <row r="32" spans="1:8" ht="13.9" customHeight="1" x14ac:dyDescent="0.2">
      <c r="A32" s="43" t="s">
        <v>24</v>
      </c>
      <c r="B32" s="105">
        <v>212</v>
      </c>
      <c r="C32" s="26">
        <v>7.6811594202898556E-2</v>
      </c>
      <c r="D32" s="18">
        <v>157465477</v>
      </c>
      <c r="E32" s="26">
        <v>8.0465558591206979E-2</v>
      </c>
      <c r="F32" s="128">
        <v>700000</v>
      </c>
      <c r="G32" s="18">
        <v>3328081</v>
      </c>
      <c r="H32" s="131">
        <v>15195</v>
      </c>
    </row>
    <row r="33" spans="1:8" ht="13.9" customHeight="1" x14ac:dyDescent="0.2">
      <c r="A33" s="43" t="s">
        <v>25</v>
      </c>
      <c r="B33" s="105">
        <v>350</v>
      </c>
      <c r="C33" s="26">
        <v>0.21315468940316687</v>
      </c>
      <c r="D33" s="18">
        <v>826935888</v>
      </c>
      <c r="E33" s="26">
        <v>0.26141116593161423</v>
      </c>
      <c r="F33" s="128">
        <v>2000000</v>
      </c>
      <c r="G33" s="18">
        <v>16726618</v>
      </c>
      <c r="H33" s="131">
        <v>41784</v>
      </c>
    </row>
    <row r="34" spans="1:8" ht="13.9" customHeight="1" x14ac:dyDescent="0.2">
      <c r="A34" s="43" t="s">
        <v>26</v>
      </c>
      <c r="B34" s="105">
        <v>74</v>
      </c>
      <c r="C34" s="26">
        <v>0.73267326732673266</v>
      </c>
      <c r="D34" s="18">
        <v>612916715</v>
      </c>
      <c r="E34" s="26">
        <v>0.77876198687561493</v>
      </c>
      <c r="F34" s="128">
        <v>7934113</v>
      </c>
      <c r="G34" s="18">
        <v>12462135</v>
      </c>
      <c r="H34" s="131">
        <v>152900</v>
      </c>
    </row>
    <row r="35" spans="1:8" ht="13.9" customHeight="1" x14ac:dyDescent="0.2">
      <c r="A35" s="43" t="s">
        <v>27</v>
      </c>
      <c r="B35" s="105">
        <v>5</v>
      </c>
      <c r="C35" s="26">
        <v>0.83333333333333337</v>
      </c>
      <c r="D35" s="18">
        <v>92460000</v>
      </c>
      <c r="E35" s="26">
        <v>0.82721599677917201</v>
      </c>
      <c r="F35" s="128">
        <v>20000000</v>
      </c>
      <c r="G35" s="18">
        <v>1932494</v>
      </c>
      <c r="H35" s="131">
        <v>357975</v>
      </c>
    </row>
    <row r="36" spans="1:8" ht="13.9" customHeight="1" x14ac:dyDescent="0.2">
      <c r="A36" s="104" t="s">
        <v>142</v>
      </c>
      <c r="B36" s="105">
        <v>6</v>
      </c>
      <c r="C36" s="26">
        <v>1</v>
      </c>
      <c r="D36" s="18">
        <v>179105338</v>
      </c>
      <c r="E36" s="26">
        <v>1</v>
      </c>
      <c r="F36" s="128">
        <v>29000000</v>
      </c>
      <c r="G36" s="18">
        <v>3855280</v>
      </c>
      <c r="H36" s="131">
        <v>630720</v>
      </c>
    </row>
    <row r="37" spans="1:8" ht="19.899999999999999" customHeight="1" x14ac:dyDescent="0.2">
      <c r="A37" s="164" t="s">
        <v>6</v>
      </c>
      <c r="B37" s="136">
        <f>SUM(B28:B36)</f>
        <v>972</v>
      </c>
      <c r="C37" s="28">
        <v>8.9256198347107435E-2</v>
      </c>
      <c r="D37" s="19">
        <f>SUM(D28:D36)</f>
        <v>1956800886</v>
      </c>
      <c r="E37" s="32">
        <v>0.2530272780882199</v>
      </c>
      <c r="F37" s="137">
        <v>878500</v>
      </c>
      <c r="G37" s="19">
        <f>SUM(G28:G36)</f>
        <v>40094970</v>
      </c>
      <c r="H37" s="138">
        <v>17370</v>
      </c>
    </row>
    <row r="38" spans="1:8" ht="7.9" customHeight="1" x14ac:dyDescent="0.2">
      <c r="A38" s="49"/>
      <c r="B38" s="88"/>
      <c r="C38" s="27"/>
      <c r="D38" s="85"/>
      <c r="E38" s="30"/>
      <c r="F38" s="86"/>
      <c r="G38" s="85"/>
      <c r="H38" s="87"/>
    </row>
    <row r="39" spans="1:8" x14ac:dyDescent="0.2">
      <c r="A39" s="49" t="s">
        <v>8</v>
      </c>
      <c r="B39" s="50"/>
      <c r="C39" s="103"/>
      <c r="D39" s="50"/>
      <c r="E39" s="103"/>
      <c r="F39" s="103"/>
      <c r="G39" s="50"/>
      <c r="H39" s="51"/>
    </row>
    <row r="40" spans="1:8" ht="7.9" customHeight="1" x14ac:dyDescent="0.2">
      <c r="A40" s="50"/>
      <c r="B40" s="50"/>
      <c r="C40" s="103"/>
      <c r="D40" s="50"/>
      <c r="E40" s="103"/>
      <c r="F40" s="103"/>
      <c r="G40" s="50"/>
      <c r="H40" s="51"/>
    </row>
    <row r="41" spans="1:8" ht="13.9" customHeight="1" x14ac:dyDescent="0.2">
      <c r="A41" s="104" t="s">
        <v>21</v>
      </c>
      <c r="B41" s="105">
        <f>B28+B15</f>
        <v>208</v>
      </c>
      <c r="C41" s="26">
        <v>3.85613644790508E-2</v>
      </c>
      <c r="D41" s="17">
        <f>D28+D15</f>
        <v>5628195</v>
      </c>
      <c r="E41" s="26">
        <v>4.8251765697955439E-2</v>
      </c>
      <c r="F41" s="129">
        <v>26217</v>
      </c>
      <c r="G41" s="17">
        <f>G28+G15</f>
        <v>116032</v>
      </c>
      <c r="H41" s="130">
        <v>535</v>
      </c>
    </row>
    <row r="42" spans="1:8" ht="13.9" customHeight="1" x14ac:dyDescent="0.2">
      <c r="A42" s="104" t="s">
        <v>22</v>
      </c>
      <c r="B42" s="105">
        <f t="shared" ref="B42:B49" si="0">B29+B16</f>
        <v>179</v>
      </c>
      <c r="C42" s="26">
        <v>5.0055928411633109E-2</v>
      </c>
      <c r="D42" s="18">
        <f t="shared" ref="D42:D49" si="1">D29+D16</f>
        <v>14751216</v>
      </c>
      <c r="E42" s="26">
        <v>5.0735399727599155E-2</v>
      </c>
      <c r="F42" s="128">
        <v>80000</v>
      </c>
      <c r="G42" s="18">
        <f t="shared" ref="G42:G49" si="2">G29+G16</f>
        <v>298843</v>
      </c>
      <c r="H42" s="131">
        <v>1640</v>
      </c>
    </row>
    <row r="43" spans="1:8" ht="13.9" customHeight="1" x14ac:dyDescent="0.2">
      <c r="A43" s="104" t="s">
        <v>23</v>
      </c>
      <c r="B43" s="105">
        <f t="shared" si="0"/>
        <v>634</v>
      </c>
      <c r="C43" s="26">
        <v>8.7921231451948412E-2</v>
      </c>
      <c r="D43" s="18">
        <f t="shared" si="1"/>
        <v>121871598</v>
      </c>
      <c r="E43" s="26">
        <v>9.3155792772109072E-2</v>
      </c>
      <c r="F43" s="128">
        <v>200000</v>
      </c>
      <c r="G43" s="18">
        <f t="shared" si="2"/>
        <v>2471535</v>
      </c>
      <c r="H43" s="131">
        <v>4070</v>
      </c>
    </row>
    <row r="44" spans="1:8" ht="13.9" customHeight="1" x14ac:dyDescent="0.2">
      <c r="A44" s="104" t="s">
        <v>31</v>
      </c>
      <c r="B44" s="105">
        <f t="shared" si="0"/>
        <v>1858</v>
      </c>
      <c r="C44" s="26">
        <v>0.12811142522236779</v>
      </c>
      <c r="D44" s="18">
        <f t="shared" si="1"/>
        <v>706818649</v>
      </c>
      <c r="E44" s="26">
        <v>0.12416916544092187</v>
      </c>
      <c r="F44" s="128">
        <v>375000</v>
      </c>
      <c r="G44" s="18">
        <f t="shared" si="2"/>
        <v>14431144</v>
      </c>
      <c r="H44" s="131">
        <v>7616</v>
      </c>
    </row>
    <row r="45" spans="1:8" ht="13.9" customHeight="1" x14ac:dyDescent="0.2">
      <c r="A45" s="104" t="s">
        <v>24</v>
      </c>
      <c r="B45" s="105">
        <f t="shared" si="0"/>
        <v>1231</v>
      </c>
      <c r="C45" s="26">
        <v>0.10429551808862153</v>
      </c>
      <c r="D45" s="18">
        <f t="shared" si="1"/>
        <v>883513647</v>
      </c>
      <c r="E45" s="26">
        <v>0.11017909589176195</v>
      </c>
      <c r="F45" s="128">
        <v>700000</v>
      </c>
      <c r="G45" s="18">
        <f t="shared" si="2"/>
        <v>19038481</v>
      </c>
      <c r="H45" s="131">
        <v>15058</v>
      </c>
    </row>
    <row r="46" spans="1:8" ht="13.9" customHeight="1" x14ac:dyDescent="0.2">
      <c r="A46" s="104" t="s">
        <v>25</v>
      </c>
      <c r="B46" s="105">
        <f t="shared" si="0"/>
        <v>697</v>
      </c>
      <c r="C46" s="26">
        <v>0.24100968188105118</v>
      </c>
      <c r="D46" s="18">
        <f t="shared" si="1"/>
        <v>1431163618</v>
      </c>
      <c r="E46" s="26">
        <v>0.27798248228656791</v>
      </c>
      <c r="F46" s="128">
        <v>1672500</v>
      </c>
      <c r="G46" s="18">
        <f t="shared" si="2"/>
        <v>29821796</v>
      </c>
      <c r="H46" s="131">
        <v>34770</v>
      </c>
    </row>
    <row r="47" spans="1:8" ht="13.9" customHeight="1" x14ac:dyDescent="0.2">
      <c r="A47" s="104" t="s">
        <v>26</v>
      </c>
      <c r="B47" s="105">
        <f t="shared" si="0"/>
        <v>103</v>
      </c>
      <c r="C47" s="26">
        <v>0.73571428571428577</v>
      </c>
      <c r="D47" s="18">
        <f t="shared" si="1"/>
        <v>836080432</v>
      </c>
      <c r="E47" s="26">
        <v>0.76361148737481654</v>
      </c>
      <c r="F47" s="128">
        <v>7620000</v>
      </c>
      <c r="G47" s="18">
        <f t="shared" si="2"/>
        <v>17315226</v>
      </c>
      <c r="H47" s="131">
        <v>153308</v>
      </c>
    </row>
    <row r="48" spans="1:8" ht="13.9" customHeight="1" x14ac:dyDescent="0.2">
      <c r="A48" s="104" t="s">
        <v>27</v>
      </c>
      <c r="B48" s="105">
        <f t="shared" si="0"/>
        <v>9</v>
      </c>
      <c r="C48" s="26">
        <v>0.9</v>
      </c>
      <c r="D48" s="18">
        <f t="shared" si="1"/>
        <v>163866645</v>
      </c>
      <c r="E48" s="26">
        <v>0.8945704217584376</v>
      </c>
      <c r="F48" s="128">
        <v>20000000</v>
      </c>
      <c r="G48" s="18">
        <f t="shared" si="2"/>
        <v>3485468</v>
      </c>
      <c r="H48" s="131">
        <v>357975</v>
      </c>
    </row>
    <row r="49" spans="1:8" ht="13.9" customHeight="1" x14ac:dyDescent="0.2">
      <c r="A49" s="104" t="s">
        <v>142</v>
      </c>
      <c r="B49" s="105">
        <f t="shared" si="0"/>
        <v>6</v>
      </c>
      <c r="C49" s="26">
        <v>1</v>
      </c>
      <c r="D49" s="18">
        <f t="shared" si="1"/>
        <v>179105338</v>
      </c>
      <c r="E49" s="26">
        <v>1</v>
      </c>
      <c r="F49" s="128">
        <v>29000000</v>
      </c>
      <c r="G49" s="18">
        <f t="shared" si="2"/>
        <v>3855280</v>
      </c>
      <c r="H49" s="131">
        <v>630720</v>
      </c>
    </row>
    <row r="50" spans="1:8" ht="19.899999999999999" customHeight="1" x14ac:dyDescent="0.2">
      <c r="A50" s="45" t="s">
        <v>6</v>
      </c>
      <c r="B50" s="136">
        <f>SUM(B41:B49)</f>
        <v>4925</v>
      </c>
      <c r="C50" s="28">
        <v>0.10815855934995058</v>
      </c>
      <c r="D50" s="19">
        <f>SUM(D41:D49)</f>
        <v>4342799338</v>
      </c>
      <c r="E50" s="32">
        <v>0.19710879262956313</v>
      </c>
      <c r="F50" s="137">
        <v>450000</v>
      </c>
      <c r="G50" s="19">
        <f>SUM(G41:G49)</f>
        <v>90833805</v>
      </c>
      <c r="H50" s="138">
        <v>9195</v>
      </c>
    </row>
    <row r="52" spans="1:8" x14ac:dyDescent="0.2">
      <c r="A52" s="161"/>
      <c r="B52" s="103"/>
      <c r="C52" s="103"/>
      <c r="D52" s="103"/>
      <c r="E52" s="103"/>
      <c r="F52" s="103"/>
      <c r="G52" s="103"/>
      <c r="H52" s="103"/>
    </row>
    <row r="53" spans="1:8" s="103" customFormat="1" x14ac:dyDescent="0.2">
      <c r="A53" s="161"/>
    </row>
    <row r="54" spans="1:8" x14ac:dyDescent="0.2">
      <c r="A54" s="161"/>
      <c r="B54" s="103"/>
      <c r="C54" s="103"/>
      <c r="D54" s="103"/>
      <c r="E54" s="103"/>
      <c r="F54" s="103"/>
      <c r="G54" s="103"/>
      <c r="H54" s="103"/>
    </row>
    <row r="55" spans="1:8" s="103" customFormat="1" x14ac:dyDescent="0.2">
      <c r="A55" s="161"/>
    </row>
    <row r="56" spans="1:8" x14ac:dyDescent="0.2">
      <c r="A56" s="160"/>
      <c r="B56" s="103"/>
      <c r="C56" s="103"/>
      <c r="D56" s="103"/>
      <c r="E56" s="103"/>
      <c r="F56" s="103"/>
      <c r="G56" s="103"/>
      <c r="H56" s="103"/>
    </row>
    <row r="57" spans="1:8" x14ac:dyDescent="0.2">
      <c r="A57" s="107"/>
      <c r="B57" s="103"/>
      <c r="C57" s="103"/>
      <c r="D57" s="103"/>
      <c r="E57" s="103"/>
      <c r="F57" s="103"/>
      <c r="G57" s="103"/>
      <c r="H57" s="103"/>
    </row>
    <row r="58" spans="1:8" s="103" customFormat="1" x14ac:dyDescent="0.2">
      <c r="A58" s="107"/>
    </row>
  </sheetData>
  <mergeCells count="11">
    <mergeCell ref="A1:H1"/>
    <mergeCell ref="A2:H2"/>
    <mergeCell ref="A4:H4"/>
    <mergeCell ref="A5:H5"/>
    <mergeCell ref="G10:H10"/>
    <mergeCell ref="B10:C10"/>
    <mergeCell ref="D10:F10"/>
    <mergeCell ref="A10:A11"/>
    <mergeCell ref="A6:H6"/>
    <mergeCell ref="A7:H7"/>
    <mergeCell ref="A8:H8"/>
  </mergeCells>
  <printOptions horizontalCentered="1"/>
  <pageMargins left="0.7" right="0.7" top="0.75" bottom="0.75" header="0.3" footer="0.3"/>
  <pageSetup scale="86" orientation="portrait" r:id="rId1"/>
  <headerFooter>
    <oddFooter>&amp;C&amp;10&amp;K00-049&amp;P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15.42578125" style="1" customWidth="1"/>
    <col min="2" max="2" width="10.7109375" style="1" customWidth="1"/>
    <col min="3" max="3" width="13.7109375" style="1" customWidth="1"/>
    <col min="4" max="4" width="11.85546875" style="1" customWidth="1"/>
    <col min="5" max="5" width="13.140625" style="1" customWidth="1"/>
    <col min="6" max="6" width="12.7109375" style="1" customWidth="1"/>
    <col min="7" max="7" width="12.28515625" style="1" customWidth="1"/>
    <col min="8" max="8" width="12.7109375" style="1" customWidth="1"/>
    <col min="9" max="16384" width="9.140625" style="1"/>
  </cols>
  <sheetData>
    <row r="1" spans="1:8" s="159" customFormat="1" ht="15.75" x14ac:dyDescent="0.25">
      <c r="A1" s="211" t="s">
        <v>79</v>
      </c>
      <c r="B1" s="211"/>
      <c r="C1" s="211"/>
      <c r="D1" s="211"/>
      <c r="E1" s="211"/>
      <c r="F1" s="211"/>
      <c r="G1" s="211"/>
      <c r="H1" s="211"/>
    </row>
    <row r="2" spans="1:8" s="159" customFormat="1" ht="15.75" x14ac:dyDescent="0.25">
      <c r="A2" s="211" t="s">
        <v>107</v>
      </c>
      <c r="B2" s="211"/>
      <c r="C2" s="211"/>
      <c r="D2" s="211"/>
      <c r="E2" s="211"/>
      <c r="F2" s="211"/>
      <c r="G2" s="211"/>
      <c r="H2" s="211"/>
    </row>
    <row r="3" spans="1:8" s="159" customFormat="1" x14ac:dyDescent="0.2">
      <c r="A3" s="158"/>
      <c r="B3" s="158"/>
      <c r="C3" s="158"/>
      <c r="D3" s="158"/>
      <c r="E3" s="158"/>
      <c r="F3" s="103"/>
      <c r="G3" s="103"/>
      <c r="H3" s="103"/>
    </row>
    <row r="4" spans="1:8" s="159" customFormat="1" ht="15.75" x14ac:dyDescent="0.25">
      <c r="A4" s="211" t="s">
        <v>93</v>
      </c>
      <c r="B4" s="211"/>
      <c r="C4" s="211"/>
      <c r="D4" s="211"/>
      <c r="E4" s="211"/>
      <c r="F4" s="211"/>
      <c r="G4" s="211"/>
      <c r="H4" s="211"/>
    </row>
    <row r="5" spans="1:8" s="159" customFormat="1" ht="15.75" x14ac:dyDescent="0.25">
      <c r="A5" s="211" t="s">
        <v>90</v>
      </c>
      <c r="B5" s="211"/>
      <c r="C5" s="211"/>
      <c r="D5" s="211"/>
      <c r="E5" s="211"/>
      <c r="F5" s="211"/>
      <c r="G5" s="211"/>
      <c r="H5" s="211"/>
    </row>
    <row r="6" spans="1:8" s="159" customFormat="1" ht="15.75" x14ac:dyDescent="0.25">
      <c r="A6" s="211" t="s">
        <v>91</v>
      </c>
      <c r="B6" s="211"/>
      <c r="C6" s="211"/>
      <c r="D6" s="211"/>
      <c r="E6" s="211"/>
      <c r="F6" s="211"/>
      <c r="G6" s="211"/>
      <c r="H6" s="211"/>
    </row>
    <row r="7" spans="1:8" s="159" customFormat="1" ht="15.75" x14ac:dyDescent="0.25">
      <c r="A7" s="211" t="s">
        <v>88</v>
      </c>
      <c r="B7" s="211"/>
      <c r="C7" s="211"/>
      <c r="D7" s="211"/>
      <c r="E7" s="211"/>
      <c r="F7" s="211"/>
      <c r="G7" s="211"/>
      <c r="H7" s="211"/>
    </row>
    <row r="8" spans="1:8" s="159" customFormat="1" ht="15" x14ac:dyDescent="0.25">
      <c r="A8" s="224" t="s">
        <v>92</v>
      </c>
      <c r="B8" s="224"/>
      <c r="C8" s="224"/>
      <c r="D8" s="224"/>
      <c r="E8" s="224"/>
      <c r="F8" s="224"/>
      <c r="G8" s="224"/>
      <c r="H8" s="224"/>
    </row>
    <row r="9" spans="1:8" s="159" customFormat="1" x14ac:dyDescent="0.2"/>
    <row r="10" spans="1:8" ht="16.899999999999999" customHeight="1" x14ac:dyDescent="0.2">
      <c r="A10" s="24"/>
      <c r="B10" s="214" t="s">
        <v>20</v>
      </c>
      <c r="C10" s="215"/>
      <c r="D10" s="214" t="s">
        <v>54</v>
      </c>
      <c r="E10" s="213"/>
      <c r="F10" s="215"/>
      <c r="G10" s="214" t="s">
        <v>14</v>
      </c>
      <c r="H10" s="215"/>
    </row>
    <row r="11" spans="1:8" ht="42.75" customHeight="1" x14ac:dyDescent="0.2">
      <c r="A11" s="22" t="s">
        <v>54</v>
      </c>
      <c r="B11" s="21" t="s">
        <v>16</v>
      </c>
      <c r="C11" s="142" t="s">
        <v>36</v>
      </c>
      <c r="D11" s="10" t="s">
        <v>17</v>
      </c>
      <c r="E11" s="142" t="s">
        <v>38</v>
      </c>
      <c r="F11" s="11" t="s">
        <v>18</v>
      </c>
      <c r="G11" s="10" t="s">
        <v>17</v>
      </c>
      <c r="H11" s="12" t="s">
        <v>18</v>
      </c>
    </row>
    <row r="12" spans="1:8" ht="9.6" customHeight="1" x14ac:dyDescent="0.2">
      <c r="A12" s="40"/>
      <c r="B12" s="9"/>
      <c r="C12" s="3"/>
      <c r="D12" s="13"/>
      <c r="E12" s="25"/>
      <c r="F12" s="4"/>
      <c r="G12" s="13"/>
      <c r="H12" s="7"/>
    </row>
    <row r="13" spans="1:8" ht="14.1" customHeight="1" x14ac:dyDescent="0.2">
      <c r="A13" s="40" t="s">
        <v>10</v>
      </c>
      <c r="B13" s="9"/>
      <c r="C13" s="3"/>
      <c r="D13" s="13"/>
      <c r="E13" s="25"/>
      <c r="F13" s="4"/>
      <c r="G13" s="13"/>
      <c r="H13" s="7"/>
    </row>
    <row r="14" spans="1:8" ht="9.6" customHeight="1" x14ac:dyDescent="0.2">
      <c r="A14" s="40"/>
      <c r="B14" s="9"/>
      <c r="C14" s="3"/>
      <c r="D14" s="13"/>
      <c r="E14" s="25"/>
      <c r="F14" s="4"/>
      <c r="G14" s="13"/>
      <c r="H14" s="7"/>
    </row>
    <row r="15" spans="1:8" ht="14.1" customHeight="1" x14ac:dyDescent="0.2">
      <c r="A15" s="43" t="s">
        <v>0</v>
      </c>
      <c r="B15" s="132">
        <v>118</v>
      </c>
      <c r="C15" s="26">
        <v>0.32240437158469948</v>
      </c>
      <c r="D15" s="17">
        <v>375848299</v>
      </c>
      <c r="E15" s="29">
        <v>0.57444169512906829</v>
      </c>
      <c r="F15" s="129">
        <v>1573000</v>
      </c>
      <c r="G15" s="17">
        <v>8165262</v>
      </c>
      <c r="H15" s="130">
        <v>34198</v>
      </c>
    </row>
    <row r="16" spans="1:8" ht="14.1" customHeight="1" x14ac:dyDescent="0.2">
      <c r="A16" s="43" t="s">
        <v>1</v>
      </c>
      <c r="B16" s="132">
        <v>672</v>
      </c>
      <c r="C16" s="26">
        <v>0.15023474178403756</v>
      </c>
      <c r="D16" s="18">
        <v>243296618</v>
      </c>
      <c r="E16" s="29">
        <v>0.16771503543543625</v>
      </c>
      <c r="F16" s="128">
        <v>349000</v>
      </c>
      <c r="G16" s="18">
        <v>5025217</v>
      </c>
      <c r="H16" s="131">
        <v>6940</v>
      </c>
    </row>
    <row r="17" spans="1:8" ht="14.1" customHeight="1" x14ac:dyDescent="0.2">
      <c r="A17" s="43" t="s">
        <v>2</v>
      </c>
      <c r="B17" s="132">
        <v>1764</v>
      </c>
      <c r="C17" s="26">
        <v>0.14035646085295989</v>
      </c>
      <c r="D17" s="18">
        <v>1201573358</v>
      </c>
      <c r="E17" s="29">
        <v>0.20321485898052535</v>
      </c>
      <c r="F17" s="128">
        <v>507750</v>
      </c>
      <c r="G17" s="18">
        <v>25732056</v>
      </c>
      <c r="H17" s="131">
        <v>11061</v>
      </c>
    </row>
    <row r="18" spans="1:8" ht="14.1" customHeight="1" x14ac:dyDescent="0.2">
      <c r="A18" s="43" t="s">
        <v>3</v>
      </c>
      <c r="B18" s="132">
        <v>1399</v>
      </c>
      <c r="C18" s="26">
        <v>8.115790694976216E-2</v>
      </c>
      <c r="D18" s="18">
        <v>565280177</v>
      </c>
      <c r="E18" s="29">
        <v>8.999584758958093E-2</v>
      </c>
      <c r="F18" s="128">
        <v>360000</v>
      </c>
      <c r="G18" s="18">
        <v>11816299</v>
      </c>
      <c r="H18" s="131">
        <v>7268</v>
      </c>
    </row>
    <row r="19" spans="1:8" ht="24.6" customHeight="1" x14ac:dyDescent="0.2">
      <c r="A19" s="45" t="s">
        <v>6</v>
      </c>
      <c r="B19" s="53">
        <f>SUM(B15:B18)</f>
        <v>3953</v>
      </c>
      <c r="C19" s="27">
        <v>0.11410015875306682</v>
      </c>
      <c r="D19" s="19">
        <f>SUM(D15:D18)</f>
        <v>2385998452</v>
      </c>
      <c r="E19" s="30">
        <v>0.16686538103851972</v>
      </c>
      <c r="F19" s="137">
        <v>410000</v>
      </c>
      <c r="G19" s="19">
        <f>SUM(G15:G18)</f>
        <v>50738834</v>
      </c>
      <c r="H19" s="138">
        <v>8314</v>
      </c>
    </row>
    <row r="20" spans="1:8" ht="12" customHeight="1" x14ac:dyDescent="0.2">
      <c r="A20" s="46"/>
      <c r="B20" s="46"/>
      <c r="C20" s="47"/>
      <c r="D20" s="46"/>
      <c r="E20" s="47"/>
      <c r="F20" s="47"/>
      <c r="G20" s="46"/>
      <c r="H20" s="48"/>
    </row>
    <row r="21" spans="1:8" ht="12" customHeight="1" x14ac:dyDescent="0.2">
      <c r="A21" s="49" t="s">
        <v>9</v>
      </c>
      <c r="B21" s="50"/>
      <c r="C21" s="2"/>
      <c r="D21" s="50"/>
      <c r="E21" s="2"/>
      <c r="F21" s="2"/>
      <c r="G21" s="50"/>
      <c r="H21" s="51"/>
    </row>
    <row r="22" spans="1:8" ht="12" customHeight="1" x14ac:dyDescent="0.2">
      <c r="A22" s="50"/>
      <c r="B22" s="50"/>
      <c r="C22" s="2"/>
      <c r="D22" s="50"/>
      <c r="E22" s="2"/>
      <c r="F22" s="2"/>
      <c r="G22" s="50"/>
      <c r="H22" s="51"/>
    </row>
    <row r="23" spans="1:8" ht="14.1" customHeight="1" x14ac:dyDescent="0.2">
      <c r="A23" s="43" t="s">
        <v>0</v>
      </c>
      <c r="B23" s="105">
        <v>612</v>
      </c>
      <c r="C23" s="26">
        <v>0.13263979193758127</v>
      </c>
      <c r="D23" s="17">
        <v>1656275316</v>
      </c>
      <c r="E23" s="29">
        <v>0.3517533976131928</v>
      </c>
      <c r="F23" s="129">
        <v>1357500</v>
      </c>
      <c r="G23" s="17">
        <v>33812654</v>
      </c>
      <c r="H23" s="130">
        <v>26491</v>
      </c>
    </row>
    <row r="24" spans="1:8" ht="14.1" customHeight="1" x14ac:dyDescent="0.2">
      <c r="A24" s="43" t="s">
        <v>1</v>
      </c>
      <c r="B24" s="105">
        <v>21</v>
      </c>
      <c r="C24" s="26">
        <v>5.6149732620320858E-2</v>
      </c>
      <c r="D24" s="18">
        <v>11282655</v>
      </c>
      <c r="E24" s="29">
        <v>0.14265868153174363</v>
      </c>
      <c r="F24" s="128">
        <v>416000</v>
      </c>
      <c r="G24" s="18">
        <v>240501</v>
      </c>
      <c r="H24" s="131">
        <v>8498</v>
      </c>
    </row>
    <row r="25" spans="1:8" ht="14.1" customHeight="1" x14ac:dyDescent="0.2">
      <c r="A25" s="43" t="s">
        <v>2</v>
      </c>
      <c r="B25" s="105">
        <v>267</v>
      </c>
      <c r="C25" s="26">
        <v>6.40595009596929E-2</v>
      </c>
      <c r="D25" s="18">
        <v>248961842</v>
      </c>
      <c r="E25" s="29">
        <v>0.10945262680307338</v>
      </c>
      <c r="F25" s="128">
        <v>575000</v>
      </c>
      <c r="G25" s="18">
        <v>5298523</v>
      </c>
      <c r="H25" s="131">
        <v>12476</v>
      </c>
    </row>
    <row r="26" spans="1:8" ht="14.1" customHeight="1" x14ac:dyDescent="0.2">
      <c r="A26" s="43" t="s">
        <v>3</v>
      </c>
      <c r="B26" s="105">
        <v>72</v>
      </c>
      <c r="C26" s="26">
        <v>4.1522491349480967E-2</v>
      </c>
      <c r="D26" s="18">
        <v>40281073</v>
      </c>
      <c r="E26" s="29">
        <v>6.001047485625699E-2</v>
      </c>
      <c r="F26" s="128">
        <v>470000</v>
      </c>
      <c r="G26" s="18">
        <v>743292</v>
      </c>
      <c r="H26" s="131">
        <v>7442</v>
      </c>
    </row>
    <row r="27" spans="1:8" ht="24.6" customHeight="1" x14ac:dyDescent="0.2">
      <c r="A27" s="45" t="s">
        <v>6</v>
      </c>
      <c r="B27" s="106">
        <f>SUM(B23:B26)</f>
        <v>972</v>
      </c>
      <c r="C27" s="28">
        <v>8.9256198347107435E-2</v>
      </c>
      <c r="D27" s="19">
        <f>SUM(D23:D26)</f>
        <v>1956800886</v>
      </c>
      <c r="E27" s="31">
        <v>0.2530272780882199</v>
      </c>
      <c r="F27" s="137">
        <v>878500</v>
      </c>
      <c r="G27" s="19">
        <f>SUM(G23:G26)</f>
        <v>40094970</v>
      </c>
      <c r="H27" s="138">
        <v>17370</v>
      </c>
    </row>
    <row r="28" spans="1:8" ht="9.6" customHeight="1" x14ac:dyDescent="0.2">
      <c r="A28" s="40"/>
      <c r="B28" s="9"/>
      <c r="C28" s="3"/>
      <c r="D28" s="13"/>
      <c r="E28" s="25"/>
      <c r="F28" s="4"/>
      <c r="G28" s="13"/>
      <c r="H28" s="7"/>
    </row>
    <row r="29" spans="1:8" ht="13.9" customHeight="1" x14ac:dyDescent="0.2">
      <c r="A29" s="49" t="s">
        <v>8</v>
      </c>
      <c r="B29" s="50"/>
      <c r="C29" s="2"/>
      <c r="D29" s="50"/>
      <c r="E29" s="2"/>
      <c r="F29" s="2"/>
      <c r="G29" s="50"/>
      <c r="H29" s="51"/>
    </row>
    <row r="30" spans="1:8" x14ac:dyDescent="0.2">
      <c r="A30" s="50"/>
      <c r="B30" s="50"/>
      <c r="C30" s="2"/>
      <c r="D30" s="50"/>
      <c r="E30" s="2"/>
      <c r="F30" s="2"/>
      <c r="G30" s="50"/>
      <c r="H30" s="51"/>
    </row>
    <row r="31" spans="1:8" x14ac:dyDescent="0.2">
      <c r="A31" s="43" t="s">
        <v>0</v>
      </c>
      <c r="B31" s="52">
        <f>B23+B15</f>
        <v>730</v>
      </c>
      <c r="C31" s="26">
        <v>0.1465863453815261</v>
      </c>
      <c r="D31" s="17">
        <f>D23+D15</f>
        <v>2032123615</v>
      </c>
      <c r="E31" s="29">
        <v>0.37892175936899608</v>
      </c>
      <c r="F31" s="129">
        <v>1484500</v>
      </c>
      <c r="G31" s="17">
        <f>G23+G15</f>
        <v>41977916</v>
      </c>
      <c r="H31" s="130">
        <v>27158</v>
      </c>
    </row>
    <row r="32" spans="1:8" x14ac:dyDescent="0.2">
      <c r="A32" s="43" t="s">
        <v>1</v>
      </c>
      <c r="B32" s="105">
        <f>B24+B16</f>
        <v>693</v>
      </c>
      <c r="C32" s="26">
        <v>0.14297503610480711</v>
      </c>
      <c r="D32" s="17">
        <f>D24+D16</f>
        <v>254579273</v>
      </c>
      <c r="E32" s="29">
        <v>0.16641960995548458</v>
      </c>
      <c r="F32" s="128">
        <v>350000</v>
      </c>
      <c r="G32" s="17">
        <f>G24+G16</f>
        <v>5265718</v>
      </c>
      <c r="H32" s="131">
        <v>6940</v>
      </c>
    </row>
    <row r="33" spans="1:8" x14ac:dyDescent="0.2">
      <c r="A33" s="43" t="s">
        <v>2</v>
      </c>
      <c r="B33" s="105">
        <f>B25+B17</f>
        <v>2031</v>
      </c>
      <c r="C33" s="26">
        <v>0.12135516252390058</v>
      </c>
      <c r="D33" s="17">
        <f>D25+D17</f>
        <v>1450535200</v>
      </c>
      <c r="E33" s="29">
        <v>0.17716610768445853</v>
      </c>
      <c r="F33" s="128">
        <v>517000</v>
      </c>
      <c r="G33" s="17">
        <f>G25+G17</f>
        <v>31030579</v>
      </c>
      <c r="H33" s="131">
        <v>11215</v>
      </c>
    </row>
    <row r="34" spans="1:8" x14ac:dyDescent="0.2">
      <c r="A34" s="43" t="s">
        <v>3</v>
      </c>
      <c r="B34" s="105">
        <f>B26+B18</f>
        <v>1471</v>
      </c>
      <c r="C34" s="26">
        <v>7.7535315201349361E-2</v>
      </c>
      <c r="D34" s="17">
        <f>D26+D18</f>
        <v>605561250</v>
      </c>
      <c r="E34" s="29">
        <v>8.7100853038184017E-2</v>
      </c>
      <c r="F34" s="128">
        <v>360000</v>
      </c>
      <c r="G34" s="17">
        <f>G26+G18</f>
        <v>12559591</v>
      </c>
      <c r="H34" s="131">
        <v>7274</v>
      </c>
    </row>
    <row r="35" spans="1:8" ht="24.6" customHeight="1" x14ac:dyDescent="0.2">
      <c r="A35" s="45" t="s">
        <v>6</v>
      </c>
      <c r="B35" s="106">
        <f>SUM(B31:B34)</f>
        <v>4925</v>
      </c>
      <c r="C35" s="32">
        <v>0.10815855934995058</v>
      </c>
      <c r="D35" s="19">
        <f>SUM(D31:D34)</f>
        <v>4342799338</v>
      </c>
      <c r="E35" s="31">
        <v>0.19710879262061684</v>
      </c>
      <c r="F35" s="137">
        <v>450000</v>
      </c>
      <c r="G35" s="19">
        <f>SUM(G31:G34)</f>
        <v>90833804</v>
      </c>
      <c r="H35" s="138">
        <v>9195</v>
      </c>
    </row>
    <row r="37" spans="1:8" x14ac:dyDescent="0.2">
      <c r="A37" s="161"/>
    </row>
    <row r="38" spans="1:8" x14ac:dyDescent="0.2">
      <c r="A38" s="161"/>
    </row>
    <row r="39" spans="1:8" x14ac:dyDescent="0.2">
      <c r="A39" s="161"/>
    </row>
    <row r="40" spans="1:8" x14ac:dyDescent="0.2">
      <c r="A40" s="161"/>
    </row>
    <row r="41" spans="1:8" x14ac:dyDescent="0.2">
      <c r="A41" s="160"/>
    </row>
  </sheetData>
  <mergeCells count="10">
    <mergeCell ref="A1:H1"/>
    <mergeCell ref="A2:H2"/>
    <mergeCell ref="A4:H4"/>
    <mergeCell ref="A5:H5"/>
    <mergeCell ref="A6:H6"/>
    <mergeCell ref="A7:H7"/>
    <mergeCell ref="A8:H8"/>
    <mergeCell ref="G10:H10"/>
    <mergeCell ref="B10:C10"/>
    <mergeCell ref="D10:F10"/>
  </mergeCells>
  <printOptions horizontalCentered="1"/>
  <pageMargins left="0.7" right="0.7" top="0.75" bottom="0.75" header="0.3" footer="0.3"/>
  <pageSetup scale="94" orientation="portrait" horizontalDpi="4294967295" verticalDpi="4294967295" r:id="rId1"/>
  <headerFooter>
    <oddFooter>&amp;C&amp;10&amp;K00-049&amp;P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2"/>
  <sheetViews>
    <sheetView showGridLines="0" zoomScaleNormal="100" workbookViewId="0">
      <selection sqref="A1:F1"/>
    </sheetView>
  </sheetViews>
  <sheetFormatPr defaultColWidth="9.140625" defaultRowHeight="12.75" x14ac:dyDescent="0.2"/>
  <cols>
    <col min="1" max="1" width="31" style="103" customWidth="1"/>
    <col min="2" max="6" width="13.7109375" style="103" customWidth="1"/>
    <col min="7" max="16384" width="9.140625" style="155"/>
  </cols>
  <sheetData>
    <row r="1" spans="1:6" s="159" customFormat="1" ht="15.6" customHeight="1" x14ac:dyDescent="0.25">
      <c r="A1" s="211" t="s">
        <v>79</v>
      </c>
      <c r="B1" s="211"/>
      <c r="C1" s="211"/>
      <c r="D1" s="211"/>
      <c r="E1" s="211"/>
      <c r="F1" s="211"/>
    </row>
    <row r="2" spans="1:6" s="159" customFormat="1" ht="15.6" customHeight="1" x14ac:dyDescent="0.25">
      <c r="A2" s="211" t="s">
        <v>107</v>
      </c>
      <c r="B2" s="211"/>
      <c r="C2" s="211"/>
      <c r="D2" s="211"/>
      <c r="E2" s="211"/>
      <c r="F2" s="211"/>
    </row>
    <row r="3" spans="1:6" s="159" customFormat="1" x14ac:dyDescent="0.2">
      <c r="A3" s="172"/>
      <c r="B3" s="172"/>
      <c r="C3" s="172"/>
      <c r="D3" s="172"/>
      <c r="E3" s="172"/>
      <c r="F3" s="103"/>
    </row>
    <row r="4" spans="1:6" s="159" customFormat="1" ht="15.6" customHeight="1" x14ac:dyDescent="0.25">
      <c r="A4" s="211" t="s">
        <v>94</v>
      </c>
      <c r="B4" s="211"/>
      <c r="C4" s="211"/>
      <c r="D4" s="211"/>
      <c r="E4" s="211"/>
      <c r="F4" s="211"/>
    </row>
    <row r="5" spans="1:6" s="159" customFormat="1" ht="15.6" customHeight="1" x14ac:dyDescent="0.25">
      <c r="A5" s="211" t="s">
        <v>95</v>
      </c>
      <c r="B5" s="211"/>
      <c r="C5" s="211"/>
      <c r="D5" s="211"/>
      <c r="E5" s="211"/>
      <c r="F5" s="211"/>
    </row>
    <row r="6" spans="1:6" s="159" customFormat="1" ht="15.6" customHeight="1" x14ac:dyDescent="0.25">
      <c r="A6" s="211" t="s">
        <v>96</v>
      </c>
      <c r="B6" s="211"/>
      <c r="C6" s="211"/>
      <c r="D6" s="211"/>
      <c r="E6" s="211"/>
      <c r="F6" s="211"/>
    </row>
    <row r="7" spans="1:6" s="159" customFormat="1" ht="15.6" customHeight="1" x14ac:dyDescent="0.25">
      <c r="A7" s="211" t="s">
        <v>97</v>
      </c>
      <c r="B7" s="211"/>
      <c r="C7" s="211"/>
      <c r="D7" s="211"/>
      <c r="E7" s="211"/>
      <c r="F7" s="211"/>
    </row>
    <row r="8" spans="1:6" s="159" customFormat="1" ht="15" x14ac:dyDescent="0.25">
      <c r="A8" s="224" t="s">
        <v>92</v>
      </c>
      <c r="B8" s="224"/>
      <c r="C8" s="224"/>
      <c r="D8" s="224"/>
      <c r="E8" s="224"/>
      <c r="F8" s="224"/>
    </row>
    <row r="9" spans="1:6" s="159" customFormat="1" x14ac:dyDescent="0.2">
      <c r="A9" s="103"/>
      <c r="B9" s="103"/>
      <c r="C9" s="103"/>
      <c r="D9" s="103"/>
      <c r="E9" s="103"/>
      <c r="F9" s="103"/>
    </row>
    <row r="10" spans="1:6" x14ac:dyDescent="0.2">
      <c r="A10" s="216">
        <v>2018</v>
      </c>
      <c r="B10" s="217"/>
      <c r="C10" s="217"/>
      <c r="D10" s="217"/>
      <c r="E10" s="217"/>
      <c r="F10" s="218"/>
    </row>
    <row r="11" spans="1:6" x14ac:dyDescent="0.2">
      <c r="A11" s="173"/>
      <c r="B11" s="141"/>
      <c r="C11" s="213" t="s">
        <v>54</v>
      </c>
      <c r="D11" s="215"/>
      <c r="E11" s="213" t="s">
        <v>14</v>
      </c>
      <c r="F11" s="215"/>
    </row>
    <row r="12" spans="1:6" ht="27.75" customHeight="1" x14ac:dyDescent="0.2">
      <c r="A12" s="174" t="s">
        <v>12</v>
      </c>
      <c r="B12" s="133" t="s">
        <v>20</v>
      </c>
      <c r="C12" s="142" t="s">
        <v>76</v>
      </c>
      <c r="D12" s="135" t="s">
        <v>15</v>
      </c>
      <c r="E12" s="134" t="s">
        <v>28</v>
      </c>
      <c r="F12" s="135" t="s">
        <v>15</v>
      </c>
    </row>
    <row r="13" spans="1:6" x14ac:dyDescent="0.2">
      <c r="A13" s="175" t="s">
        <v>65</v>
      </c>
      <c r="B13" s="132">
        <v>1226</v>
      </c>
      <c r="C13" s="153">
        <v>1014239229.7</v>
      </c>
      <c r="D13" s="130">
        <v>499999</v>
      </c>
      <c r="E13" s="153">
        <v>27263741.149999999</v>
      </c>
      <c r="F13" s="130">
        <v>14000</v>
      </c>
    </row>
    <row r="14" spans="1:6" x14ac:dyDescent="0.2">
      <c r="A14" s="176" t="s">
        <v>66</v>
      </c>
      <c r="B14" s="132">
        <v>360</v>
      </c>
      <c r="C14" s="124">
        <v>437024819.55000001</v>
      </c>
      <c r="D14" s="131">
        <v>500000</v>
      </c>
      <c r="E14" s="124">
        <v>11909128.68</v>
      </c>
      <c r="F14" s="131">
        <v>14000</v>
      </c>
    </row>
    <row r="15" spans="1:6" x14ac:dyDescent="0.2">
      <c r="A15" s="176" t="s">
        <v>67</v>
      </c>
      <c r="B15" s="132">
        <v>1693</v>
      </c>
      <c r="C15" s="124">
        <v>4906554853.5</v>
      </c>
      <c r="D15" s="131">
        <v>73090</v>
      </c>
      <c r="E15" s="124">
        <v>136449252.53999999</v>
      </c>
      <c r="F15" s="131">
        <v>1499</v>
      </c>
    </row>
    <row r="16" spans="1:6" x14ac:dyDescent="0.2">
      <c r="A16" s="176" t="s">
        <v>68</v>
      </c>
      <c r="B16" s="132">
        <v>3649</v>
      </c>
      <c r="C16" s="124">
        <v>3461285915.9000001</v>
      </c>
      <c r="D16" s="131">
        <v>605000</v>
      </c>
      <c r="E16" s="124">
        <v>94268361.819999993</v>
      </c>
      <c r="F16" s="131">
        <v>16912</v>
      </c>
    </row>
    <row r="17" spans="1:6" x14ac:dyDescent="0.2">
      <c r="A17" s="176" t="s">
        <v>69</v>
      </c>
      <c r="B17" s="132">
        <v>2778</v>
      </c>
      <c r="C17" s="124">
        <v>13227717782</v>
      </c>
      <c r="D17" s="131">
        <v>1400000</v>
      </c>
      <c r="E17" s="124">
        <v>367404731.23000002</v>
      </c>
      <c r="F17" s="131">
        <v>39200</v>
      </c>
    </row>
    <row r="18" spans="1:6" x14ac:dyDescent="0.2">
      <c r="A18" s="176" t="s">
        <v>70</v>
      </c>
      <c r="B18" s="132">
        <v>466</v>
      </c>
      <c r="C18" s="124">
        <v>6469041123</v>
      </c>
      <c r="D18" s="131">
        <v>2780606</v>
      </c>
      <c r="E18" s="124">
        <v>178605510.36000001</v>
      </c>
      <c r="F18" s="131">
        <v>77857</v>
      </c>
    </row>
    <row r="19" spans="1:6" x14ac:dyDescent="0.2">
      <c r="A19" s="176" t="s">
        <v>71</v>
      </c>
      <c r="B19" s="132">
        <v>914</v>
      </c>
      <c r="C19" s="124">
        <v>2145225759.8</v>
      </c>
      <c r="D19" s="131">
        <v>968500</v>
      </c>
      <c r="E19" s="124">
        <v>59522681.899999999</v>
      </c>
      <c r="F19" s="131">
        <v>26944</v>
      </c>
    </row>
    <row r="20" spans="1:6" x14ac:dyDescent="0.2">
      <c r="A20" s="176" t="s">
        <v>72</v>
      </c>
      <c r="B20" s="132">
        <v>510</v>
      </c>
      <c r="C20" s="124">
        <v>1495018126.4000001</v>
      </c>
      <c r="D20" s="131">
        <v>1434180</v>
      </c>
      <c r="E20" s="124">
        <v>41411165.840000004</v>
      </c>
      <c r="F20" s="131">
        <v>40158</v>
      </c>
    </row>
    <row r="21" spans="1:6" x14ac:dyDescent="0.2">
      <c r="A21" s="176" t="s">
        <v>73</v>
      </c>
      <c r="B21" s="132">
        <v>321</v>
      </c>
      <c r="C21" s="124">
        <v>4416033252.1999998</v>
      </c>
      <c r="D21" s="131">
        <v>3178000</v>
      </c>
      <c r="E21" s="124">
        <v>123548299.73</v>
      </c>
      <c r="F21" s="131">
        <v>88984</v>
      </c>
    </row>
    <row r="22" spans="1:6" x14ac:dyDescent="0.2">
      <c r="A22" s="176" t="s">
        <v>78</v>
      </c>
      <c r="B22" s="132">
        <v>254</v>
      </c>
      <c r="C22" s="124">
        <v>1125955831.5</v>
      </c>
      <c r="D22" s="131">
        <v>1255000</v>
      </c>
      <c r="E22" s="124">
        <v>31303319.079999998</v>
      </c>
      <c r="F22" s="131">
        <v>35140</v>
      </c>
    </row>
    <row r="23" spans="1:6" x14ac:dyDescent="0.2">
      <c r="A23" s="176" t="s">
        <v>74</v>
      </c>
      <c r="B23" s="132">
        <v>327</v>
      </c>
      <c r="C23" s="124">
        <v>2838856619.5</v>
      </c>
      <c r="D23" s="131">
        <v>2300000</v>
      </c>
      <c r="E23" s="124">
        <v>79443688.090000004</v>
      </c>
      <c r="F23" s="131">
        <v>64400</v>
      </c>
    </row>
    <row r="24" spans="1:6" x14ac:dyDescent="0.2">
      <c r="A24" s="176" t="s">
        <v>75</v>
      </c>
      <c r="B24" s="132">
        <v>190</v>
      </c>
      <c r="C24" s="124">
        <v>993298174.29999995</v>
      </c>
      <c r="D24" s="131">
        <v>1500000</v>
      </c>
      <c r="E24" s="124">
        <v>27721815.829999998</v>
      </c>
      <c r="F24" s="131">
        <v>42000</v>
      </c>
    </row>
    <row r="25" spans="1:6" ht="6" customHeight="1" x14ac:dyDescent="0.2">
      <c r="A25" s="176"/>
      <c r="B25" s="132"/>
      <c r="C25" s="124"/>
      <c r="D25" s="131"/>
      <c r="E25" s="124"/>
      <c r="F25" s="131"/>
    </row>
    <row r="26" spans="1:6" x14ac:dyDescent="0.2">
      <c r="A26" s="177" t="s">
        <v>46</v>
      </c>
      <c r="B26" s="106">
        <f>SUM(B13:B24)</f>
        <v>12688</v>
      </c>
      <c r="C26" s="126">
        <f>SUM(C13:C24)</f>
        <v>42530251487.350006</v>
      </c>
      <c r="D26" s="138">
        <v>750000</v>
      </c>
      <c r="E26" s="126">
        <f>SUM(E13:E24)</f>
        <v>1178851696.25</v>
      </c>
      <c r="F26" s="138">
        <v>21000</v>
      </c>
    </row>
    <row r="28" spans="1:6" x14ac:dyDescent="0.2">
      <c r="A28" s="216">
        <v>2017</v>
      </c>
      <c r="B28" s="217"/>
      <c r="C28" s="217"/>
      <c r="D28" s="217"/>
      <c r="E28" s="217"/>
      <c r="F28" s="218"/>
    </row>
    <row r="29" spans="1:6" x14ac:dyDescent="0.2">
      <c r="A29" s="173"/>
      <c r="B29" s="141"/>
      <c r="C29" s="213" t="s">
        <v>54</v>
      </c>
      <c r="D29" s="215"/>
      <c r="E29" s="213" t="s">
        <v>14</v>
      </c>
      <c r="F29" s="215"/>
    </row>
    <row r="30" spans="1:6" ht="27" customHeight="1" x14ac:dyDescent="0.2">
      <c r="A30" s="174" t="s">
        <v>12</v>
      </c>
      <c r="B30" s="133" t="s">
        <v>20</v>
      </c>
      <c r="C30" s="142" t="s">
        <v>76</v>
      </c>
      <c r="D30" s="135" t="s">
        <v>15</v>
      </c>
      <c r="E30" s="134" t="s">
        <v>28</v>
      </c>
      <c r="F30" s="135" t="s">
        <v>15</v>
      </c>
    </row>
    <row r="31" spans="1:6" x14ac:dyDescent="0.2">
      <c r="A31" s="175" t="s">
        <v>65</v>
      </c>
      <c r="B31" s="132">
        <v>1327</v>
      </c>
      <c r="C31" s="153">
        <v>1100694115</v>
      </c>
      <c r="D31" s="130">
        <v>495000</v>
      </c>
      <c r="E31" s="153">
        <v>29497857</v>
      </c>
      <c r="F31" s="130">
        <v>10250</v>
      </c>
    </row>
    <row r="32" spans="1:6" x14ac:dyDescent="0.2">
      <c r="A32" s="176" t="s">
        <v>66</v>
      </c>
      <c r="B32" s="132">
        <v>372</v>
      </c>
      <c r="C32" s="124">
        <v>609727757</v>
      </c>
      <c r="D32" s="131">
        <v>528233</v>
      </c>
      <c r="E32" s="124">
        <v>16825500</v>
      </c>
      <c r="F32" s="131">
        <v>14791.01</v>
      </c>
    </row>
    <row r="33" spans="1:6" x14ac:dyDescent="0.2">
      <c r="A33" s="176" t="s">
        <v>67</v>
      </c>
      <c r="B33" s="132">
        <v>1808</v>
      </c>
      <c r="C33" s="124">
        <v>4357924018</v>
      </c>
      <c r="D33" s="131">
        <v>67622</v>
      </c>
      <c r="E33" s="124">
        <v>120885375</v>
      </c>
      <c r="F33" s="131">
        <v>1386.825</v>
      </c>
    </row>
    <row r="34" spans="1:6" x14ac:dyDescent="0.2">
      <c r="A34" s="176" t="s">
        <v>68</v>
      </c>
      <c r="B34" s="132">
        <v>3845</v>
      </c>
      <c r="C34" s="124">
        <v>3628292901</v>
      </c>
      <c r="D34" s="131">
        <v>606584</v>
      </c>
      <c r="E34" s="124">
        <v>98692398</v>
      </c>
      <c r="F34" s="131">
        <v>16965.21</v>
      </c>
    </row>
    <row r="35" spans="1:6" x14ac:dyDescent="0.2">
      <c r="A35" s="176" t="s">
        <v>69</v>
      </c>
      <c r="B35" s="132">
        <v>2711</v>
      </c>
      <c r="C35" s="124">
        <v>10809017668</v>
      </c>
      <c r="D35" s="131">
        <v>1464865</v>
      </c>
      <c r="E35" s="124">
        <v>301869254</v>
      </c>
      <c r="F35" s="131">
        <v>41062.01</v>
      </c>
    </row>
    <row r="36" spans="1:6" x14ac:dyDescent="0.2">
      <c r="A36" s="176" t="s">
        <v>70</v>
      </c>
      <c r="B36" s="132">
        <v>505</v>
      </c>
      <c r="C36" s="124">
        <v>8743133658</v>
      </c>
      <c r="D36" s="131">
        <v>2920629</v>
      </c>
      <c r="E36" s="124">
        <v>244677010</v>
      </c>
      <c r="F36" s="131">
        <v>81776.800000000003</v>
      </c>
    </row>
    <row r="37" spans="1:6" x14ac:dyDescent="0.2">
      <c r="A37" s="176" t="s">
        <v>71</v>
      </c>
      <c r="B37" s="132">
        <v>974</v>
      </c>
      <c r="C37" s="124">
        <v>2425360464</v>
      </c>
      <c r="D37" s="131">
        <v>939089</v>
      </c>
      <c r="E37" s="124">
        <v>67249294</v>
      </c>
      <c r="F37" s="131">
        <v>26294.799999999999</v>
      </c>
    </row>
    <row r="38" spans="1:6" x14ac:dyDescent="0.2">
      <c r="A38" s="176" t="s">
        <v>72</v>
      </c>
      <c r="B38" s="132">
        <v>579</v>
      </c>
      <c r="C38" s="124">
        <v>2312196508</v>
      </c>
      <c r="D38" s="131">
        <v>1500000</v>
      </c>
      <c r="E38" s="124">
        <v>64558413</v>
      </c>
      <c r="F38" s="131">
        <v>42000</v>
      </c>
    </row>
    <row r="39" spans="1:6" x14ac:dyDescent="0.2">
      <c r="A39" s="176" t="s">
        <v>73</v>
      </c>
      <c r="B39" s="132">
        <v>321</v>
      </c>
      <c r="C39" s="124">
        <v>2760661496</v>
      </c>
      <c r="D39" s="131">
        <v>3113513</v>
      </c>
      <c r="E39" s="124">
        <v>77275281</v>
      </c>
      <c r="F39" s="131">
        <v>87178.01</v>
      </c>
    </row>
    <row r="40" spans="1:6" x14ac:dyDescent="0.2">
      <c r="A40" s="176" t="s">
        <v>78</v>
      </c>
      <c r="B40" s="132">
        <v>240</v>
      </c>
      <c r="C40" s="124">
        <v>856944740</v>
      </c>
      <c r="D40" s="131">
        <v>1154225</v>
      </c>
      <c r="E40" s="124">
        <v>23888958</v>
      </c>
      <c r="F40" s="131">
        <v>32319.01</v>
      </c>
    </row>
    <row r="41" spans="1:6" x14ac:dyDescent="0.2">
      <c r="A41" s="176" t="s">
        <v>74</v>
      </c>
      <c r="B41" s="132">
        <v>307</v>
      </c>
      <c r="C41" s="124">
        <v>2467249328</v>
      </c>
      <c r="D41" s="131">
        <v>2400000</v>
      </c>
      <c r="E41" s="124">
        <v>69022492</v>
      </c>
      <c r="F41" s="131">
        <v>67200</v>
      </c>
    </row>
    <row r="42" spans="1:6" x14ac:dyDescent="0.2">
      <c r="A42" s="176" t="s">
        <v>75</v>
      </c>
      <c r="B42" s="132">
        <v>156</v>
      </c>
      <c r="C42" s="124">
        <v>1048085731</v>
      </c>
      <c r="D42" s="131">
        <v>1000000</v>
      </c>
      <c r="E42" s="124">
        <v>29262503</v>
      </c>
      <c r="F42" s="131">
        <v>28000</v>
      </c>
    </row>
    <row r="43" spans="1:6" ht="6" customHeight="1" x14ac:dyDescent="0.2">
      <c r="A43" s="176"/>
      <c r="B43" s="132"/>
      <c r="C43" s="124"/>
      <c r="D43" s="131"/>
      <c r="E43" s="124"/>
      <c r="F43" s="131"/>
    </row>
    <row r="44" spans="1:6" x14ac:dyDescent="0.2">
      <c r="A44" s="177" t="s">
        <v>46</v>
      </c>
      <c r="B44" s="106">
        <f>SUM(B31:B42)</f>
        <v>13145</v>
      </c>
      <c r="C44" s="126">
        <f>SUM(C31:C42)</f>
        <v>41119288384</v>
      </c>
      <c r="D44" s="138">
        <v>765529.61</v>
      </c>
      <c r="E44" s="126">
        <f>SUM(E31:E42)</f>
        <v>1143704335</v>
      </c>
      <c r="F44" s="138">
        <v>21350.01</v>
      </c>
    </row>
    <row r="46" spans="1:6" x14ac:dyDescent="0.2">
      <c r="A46" s="216" t="s">
        <v>77</v>
      </c>
      <c r="B46" s="217"/>
      <c r="C46" s="217"/>
      <c r="D46" s="217"/>
      <c r="E46" s="217"/>
      <c r="F46" s="218"/>
    </row>
    <row r="47" spans="1:6" x14ac:dyDescent="0.2">
      <c r="A47" s="173"/>
      <c r="B47" s="113"/>
      <c r="C47" s="225" t="s">
        <v>54</v>
      </c>
      <c r="D47" s="226"/>
      <c r="E47" s="225" t="s">
        <v>14</v>
      </c>
      <c r="F47" s="226"/>
    </row>
    <row r="48" spans="1:6" ht="27" customHeight="1" x14ac:dyDescent="0.2">
      <c r="A48" s="174" t="s">
        <v>12</v>
      </c>
      <c r="B48" s="110" t="s">
        <v>20</v>
      </c>
      <c r="C48" s="114" t="s">
        <v>76</v>
      </c>
      <c r="D48" s="111" t="s">
        <v>15</v>
      </c>
      <c r="E48" s="112" t="s">
        <v>28</v>
      </c>
      <c r="F48" s="111" t="s">
        <v>15</v>
      </c>
    </row>
    <row r="49" spans="1:6" x14ac:dyDescent="0.2">
      <c r="A49" s="176" t="s">
        <v>65</v>
      </c>
      <c r="B49" s="115">
        <f t="shared" ref="B49:F59" si="0">B13/B31-1</f>
        <v>-7.6111529766390351E-2</v>
      </c>
      <c r="C49" s="156">
        <f t="shared" si="0"/>
        <v>-7.8545786810171103E-2</v>
      </c>
      <c r="D49" s="116">
        <f t="shared" si="0"/>
        <v>1.009898989898983E-2</v>
      </c>
      <c r="E49" s="156">
        <f t="shared" si="0"/>
        <v>-7.5738242611997242E-2</v>
      </c>
      <c r="F49" s="116">
        <f t="shared" si="0"/>
        <v>0.36585365853658547</v>
      </c>
    </row>
    <row r="50" spans="1:6" x14ac:dyDescent="0.2">
      <c r="A50" s="176" t="s">
        <v>66</v>
      </c>
      <c r="B50" s="115">
        <f t="shared" si="0"/>
        <v>-3.2258064516129004E-2</v>
      </c>
      <c r="C50" s="156">
        <f t="shared" si="0"/>
        <v>-0.28324598227205189</v>
      </c>
      <c r="D50" s="116">
        <f t="shared" si="0"/>
        <v>-5.3448004952360018E-2</v>
      </c>
      <c r="E50" s="156">
        <f t="shared" si="0"/>
        <v>-0.29219763573147906</v>
      </c>
      <c r="F50" s="116">
        <f t="shared" si="0"/>
        <v>-5.3479106565406997E-2</v>
      </c>
    </row>
    <row r="51" spans="1:6" x14ac:dyDescent="0.2">
      <c r="A51" s="176" t="s">
        <v>67</v>
      </c>
      <c r="B51" s="115">
        <f t="shared" si="0"/>
        <v>-6.3606194690265516E-2</v>
      </c>
      <c r="C51" s="156">
        <f t="shared" si="0"/>
        <v>0.1258927033224837</v>
      </c>
      <c r="D51" s="116">
        <f t="shared" si="0"/>
        <v>8.0861258170418004E-2</v>
      </c>
      <c r="E51" s="156">
        <f t="shared" si="0"/>
        <v>0.12874905289411553</v>
      </c>
      <c r="F51" s="116">
        <f t="shared" si="0"/>
        <v>8.0886196888576345E-2</v>
      </c>
    </row>
    <row r="52" spans="1:6" x14ac:dyDescent="0.2">
      <c r="A52" s="176" t="s">
        <v>68</v>
      </c>
      <c r="B52" s="115">
        <f t="shared" si="0"/>
        <v>-5.0975292587776333E-2</v>
      </c>
      <c r="C52" s="156">
        <f t="shared" si="0"/>
        <v>-4.6029080247069087E-2</v>
      </c>
      <c r="D52" s="116">
        <f t="shared" si="0"/>
        <v>-2.6113448425939545E-3</v>
      </c>
      <c r="E52" s="156">
        <f t="shared" si="0"/>
        <v>-4.4826514196159351E-2</v>
      </c>
      <c r="F52" s="116">
        <f t="shared" si="0"/>
        <v>-3.1364185883935303E-3</v>
      </c>
    </row>
    <row r="53" spans="1:6" x14ac:dyDescent="0.2">
      <c r="A53" s="176" t="s">
        <v>69</v>
      </c>
      <c r="B53" s="115">
        <f t="shared" si="0"/>
        <v>2.4714127628181481E-2</v>
      </c>
      <c r="C53" s="156">
        <f t="shared" si="0"/>
        <v>0.2237668757967286</v>
      </c>
      <c r="D53" s="116">
        <f t="shared" si="0"/>
        <v>-4.428053097043072E-2</v>
      </c>
      <c r="E53" s="156">
        <f t="shared" si="0"/>
        <v>0.21709888092809893</v>
      </c>
      <c r="F53" s="116">
        <f t="shared" si="0"/>
        <v>-4.5346294543301746E-2</v>
      </c>
    </row>
    <row r="54" spans="1:6" x14ac:dyDescent="0.2">
      <c r="A54" s="176" t="s">
        <v>70</v>
      </c>
      <c r="B54" s="115">
        <f t="shared" si="0"/>
        <v>-7.7227722772277185E-2</v>
      </c>
      <c r="C54" s="156">
        <f t="shared" si="0"/>
        <v>-0.2601003969462593</v>
      </c>
      <c r="D54" s="116">
        <f t="shared" si="0"/>
        <v>-4.79427547969975E-2</v>
      </c>
      <c r="E54" s="156">
        <f t="shared" si="0"/>
        <v>-0.27003558544384687</v>
      </c>
      <c r="F54" s="116">
        <f t="shared" si="0"/>
        <v>-4.7932910067402967E-2</v>
      </c>
    </row>
    <row r="55" spans="1:6" x14ac:dyDescent="0.2">
      <c r="A55" s="176" t="s">
        <v>71</v>
      </c>
      <c r="B55" s="115">
        <f t="shared" si="0"/>
        <v>-6.1601642710472304E-2</v>
      </c>
      <c r="C55" s="156">
        <f t="shared" si="0"/>
        <v>-0.11550229681652802</v>
      </c>
      <c r="D55" s="116">
        <f t="shared" si="0"/>
        <v>3.1318650308969742E-2</v>
      </c>
      <c r="E55" s="156">
        <f t="shared" si="0"/>
        <v>-0.11489506640768599</v>
      </c>
      <c r="F55" s="116">
        <f t="shared" si="0"/>
        <v>2.4689292179442379E-2</v>
      </c>
    </row>
    <row r="56" spans="1:6" x14ac:dyDescent="0.2">
      <c r="A56" s="176" t="s">
        <v>72</v>
      </c>
      <c r="B56" s="115">
        <f t="shared" si="0"/>
        <v>-0.11917098445595853</v>
      </c>
      <c r="C56" s="156">
        <f t="shared" si="0"/>
        <v>-0.35342081815824622</v>
      </c>
      <c r="D56" s="116">
        <f t="shared" si="0"/>
        <v>-4.388000000000003E-2</v>
      </c>
      <c r="E56" s="156">
        <f t="shared" si="0"/>
        <v>-0.35854733851651521</v>
      </c>
      <c r="F56" s="116">
        <f t="shared" si="0"/>
        <v>-4.3857142857142817E-2</v>
      </c>
    </row>
    <row r="57" spans="1:6" x14ac:dyDescent="0.2">
      <c r="A57" s="176" t="s">
        <v>73</v>
      </c>
      <c r="B57" s="115">
        <f t="shared" si="0"/>
        <v>0</v>
      </c>
      <c r="C57" s="156">
        <f t="shared" si="0"/>
        <v>0.5996286609562651</v>
      </c>
      <c r="D57" s="116">
        <f t="shared" si="0"/>
        <v>2.0711973902148406E-2</v>
      </c>
      <c r="E57" s="156">
        <f t="shared" si="0"/>
        <v>0.59880751168022295</v>
      </c>
      <c r="F57" s="116">
        <f t="shared" si="0"/>
        <v>2.071611866341061E-2</v>
      </c>
    </row>
    <row r="58" spans="1:6" x14ac:dyDescent="0.2">
      <c r="A58" s="176" t="s">
        <v>78</v>
      </c>
      <c r="B58" s="115">
        <f t="shared" si="0"/>
        <v>5.8333333333333348E-2</v>
      </c>
      <c r="C58" s="156">
        <f t="shared" si="0"/>
        <v>0.31391883156899936</v>
      </c>
      <c r="D58" s="116">
        <f t="shared" si="0"/>
        <v>8.7309666659446838E-2</v>
      </c>
      <c r="E58" s="156">
        <f t="shared" si="0"/>
        <v>0.31036770544784753</v>
      </c>
      <c r="F58" s="116">
        <f t="shared" si="0"/>
        <v>8.7285780102793975E-2</v>
      </c>
    </row>
    <row r="59" spans="1:6" x14ac:dyDescent="0.2">
      <c r="A59" s="176" t="s">
        <v>74</v>
      </c>
      <c r="B59" s="115">
        <f t="shared" si="0"/>
        <v>6.514657980456029E-2</v>
      </c>
      <c r="C59" s="156">
        <f t="shared" si="0"/>
        <v>0.15061602703980959</v>
      </c>
      <c r="D59" s="116">
        <f t="shared" si="0"/>
        <v>-4.166666666666663E-2</v>
      </c>
      <c r="E59" s="156">
        <f t="shared" si="0"/>
        <v>0.15098261143628378</v>
      </c>
      <c r="F59" s="116">
        <f t="shared" si="0"/>
        <v>-4.166666666666663E-2</v>
      </c>
    </row>
    <row r="60" spans="1:6" x14ac:dyDescent="0.2">
      <c r="A60" s="176" t="s">
        <v>75</v>
      </c>
      <c r="B60" s="115">
        <f t="shared" ref="B60:F62" si="1">B24/B42-1</f>
        <v>0.21794871794871784</v>
      </c>
      <c r="C60" s="156">
        <f t="shared" si="1"/>
        <v>-5.2273926721362884E-2</v>
      </c>
      <c r="D60" s="116">
        <f t="shared" si="1"/>
        <v>0.5</v>
      </c>
      <c r="E60" s="156">
        <f t="shared" si="1"/>
        <v>-5.2650560001651359E-2</v>
      </c>
      <c r="F60" s="116">
        <f t="shared" si="1"/>
        <v>0.5</v>
      </c>
    </row>
    <row r="61" spans="1:6" ht="6" customHeight="1" x14ac:dyDescent="0.2">
      <c r="A61" s="176"/>
      <c r="B61" s="115"/>
      <c r="C61" s="156"/>
      <c r="D61" s="116"/>
      <c r="E61" s="156"/>
      <c r="F61" s="116"/>
    </row>
    <row r="62" spans="1:6" x14ac:dyDescent="0.2">
      <c r="A62" s="177" t="s">
        <v>46</v>
      </c>
      <c r="B62" s="117">
        <f>B26/B44-1</f>
        <v>-3.4766070749334355E-2</v>
      </c>
      <c r="C62" s="157">
        <f t="shared" si="1"/>
        <v>3.4313898873284732E-2</v>
      </c>
      <c r="D62" s="28">
        <f t="shared" si="1"/>
        <v>-2.0286099710761007E-2</v>
      </c>
      <c r="E62" s="157">
        <f t="shared" si="1"/>
        <v>3.0731160295899285E-2</v>
      </c>
      <c r="F62" s="28">
        <f t="shared" si="1"/>
        <v>-1.639390332838242E-2</v>
      </c>
    </row>
  </sheetData>
  <mergeCells count="16">
    <mergeCell ref="A46:F46"/>
    <mergeCell ref="C47:D47"/>
    <mergeCell ref="E47:F47"/>
    <mergeCell ref="C11:D11"/>
    <mergeCell ref="E11:F11"/>
    <mergeCell ref="C29:D29"/>
    <mergeCell ref="E29:F29"/>
    <mergeCell ref="A7:F7"/>
    <mergeCell ref="A8:F8"/>
    <mergeCell ref="A10:F10"/>
    <mergeCell ref="A28:F28"/>
    <mergeCell ref="A1:F1"/>
    <mergeCell ref="A2:F2"/>
    <mergeCell ref="A4:F4"/>
    <mergeCell ref="A5:F5"/>
    <mergeCell ref="A6:F6"/>
  </mergeCells>
  <printOptions horizontalCentered="1"/>
  <pageMargins left="0.7" right="0.7" top="0.75" bottom="0.75" header="0.3" footer="0.3"/>
  <pageSetup scale="88" orientation="portrait" horizontalDpi="4294967295" verticalDpi="4294967295" r:id="rId1"/>
  <headerFooter>
    <oddFooter>&amp;C&amp;10&amp;K00-049&amp;P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6"/>
  <sheetViews>
    <sheetView showGridLines="0" zoomScaleNormal="100" workbookViewId="0">
      <selection sqref="A1:E1"/>
    </sheetView>
  </sheetViews>
  <sheetFormatPr defaultRowHeight="12.75" x14ac:dyDescent="0.2"/>
  <cols>
    <col min="1" max="1" width="21.7109375" customWidth="1"/>
    <col min="2" max="2" width="13.7109375" style="101" customWidth="1"/>
    <col min="3" max="3" width="17.85546875" style="101" bestFit="1" customWidth="1"/>
    <col min="4" max="4" width="13.7109375" style="101" customWidth="1"/>
    <col min="5" max="5" width="20.5703125" style="101" customWidth="1"/>
  </cols>
  <sheetData>
    <row r="1" spans="1:5" s="101" customFormat="1" ht="15.75" x14ac:dyDescent="0.25">
      <c r="A1" s="211" t="s">
        <v>79</v>
      </c>
      <c r="B1" s="211"/>
      <c r="C1" s="211"/>
      <c r="D1" s="211"/>
      <c r="E1" s="211"/>
    </row>
    <row r="2" spans="1:5" s="101" customFormat="1" ht="15.75" x14ac:dyDescent="0.25">
      <c r="A2" s="211" t="s">
        <v>107</v>
      </c>
      <c r="B2" s="211"/>
      <c r="C2" s="211"/>
      <c r="D2" s="211"/>
      <c r="E2" s="211"/>
    </row>
    <row r="3" spans="1:5" s="101" customFormat="1" x14ac:dyDescent="0.2">
      <c r="A3" s="158"/>
      <c r="B3" s="103"/>
      <c r="C3" s="103"/>
      <c r="D3" s="103"/>
      <c r="E3" s="103"/>
    </row>
    <row r="4" spans="1:5" s="101" customFormat="1" ht="15.75" x14ac:dyDescent="0.25">
      <c r="A4" s="211" t="s">
        <v>98</v>
      </c>
      <c r="B4" s="211"/>
      <c r="C4" s="211"/>
      <c r="D4" s="211"/>
      <c r="E4" s="211"/>
    </row>
    <row r="5" spans="1:5" s="101" customFormat="1" ht="15.75" x14ac:dyDescent="0.25">
      <c r="A5" s="211" t="s">
        <v>99</v>
      </c>
      <c r="B5" s="211"/>
      <c r="C5" s="211"/>
      <c r="D5" s="211"/>
      <c r="E5" s="211"/>
    </row>
    <row r="6" spans="1:5" s="101" customFormat="1" ht="15.75" x14ac:dyDescent="0.25">
      <c r="A6" s="211" t="s">
        <v>100</v>
      </c>
      <c r="B6" s="211"/>
      <c r="C6" s="211"/>
      <c r="D6" s="211"/>
      <c r="E6" s="211"/>
    </row>
    <row r="7" spans="1:5" s="101" customFormat="1" ht="15" x14ac:dyDescent="0.25">
      <c r="A7" s="224" t="s">
        <v>92</v>
      </c>
      <c r="B7" s="224"/>
      <c r="C7" s="224"/>
      <c r="D7" s="224"/>
      <c r="E7" s="224"/>
    </row>
    <row r="8" spans="1:5" s="101" customFormat="1" x14ac:dyDescent="0.2"/>
    <row r="9" spans="1:5" ht="16.149999999999999" customHeight="1" x14ac:dyDescent="0.2">
      <c r="A9" s="227" t="s">
        <v>5</v>
      </c>
      <c r="B9" s="228"/>
      <c r="C9" s="228"/>
      <c r="D9" s="228"/>
      <c r="E9" s="229"/>
    </row>
    <row r="10" spans="1:5" ht="25.15" customHeight="1" x14ac:dyDescent="0.2">
      <c r="A10" s="178" t="s">
        <v>58</v>
      </c>
      <c r="B10" s="179" t="s">
        <v>7</v>
      </c>
      <c r="C10" s="180" t="s">
        <v>54</v>
      </c>
      <c r="D10" s="180" t="s">
        <v>14</v>
      </c>
      <c r="E10" s="181" t="s">
        <v>12</v>
      </c>
    </row>
    <row r="11" spans="1:5" ht="15" customHeight="1" x14ac:dyDescent="0.2">
      <c r="A11" s="182"/>
      <c r="B11" s="16"/>
      <c r="C11" s="16"/>
      <c r="D11" s="16"/>
      <c r="E11" s="183"/>
    </row>
    <row r="12" spans="1:5" ht="13.15" customHeight="1" x14ac:dyDescent="0.2">
      <c r="A12" s="50" t="s">
        <v>105</v>
      </c>
      <c r="B12" s="16" t="s">
        <v>0</v>
      </c>
      <c r="C12" s="184">
        <v>39900000</v>
      </c>
      <c r="D12" s="184">
        <v>867795</v>
      </c>
      <c r="E12" s="185" t="s">
        <v>60</v>
      </c>
    </row>
    <row r="13" spans="1:5" ht="13.15" customHeight="1" x14ac:dyDescent="0.2">
      <c r="A13" s="50" t="s">
        <v>108</v>
      </c>
      <c r="B13" s="16" t="s">
        <v>0</v>
      </c>
      <c r="C13" s="184">
        <v>35000000</v>
      </c>
      <c r="D13" s="184">
        <v>761220</v>
      </c>
      <c r="E13" s="185" t="s">
        <v>60</v>
      </c>
    </row>
    <row r="14" spans="1:5" ht="13.15" customHeight="1" x14ac:dyDescent="0.2">
      <c r="A14" s="50" t="s">
        <v>109</v>
      </c>
      <c r="B14" s="16" t="s">
        <v>0</v>
      </c>
      <c r="C14" s="184">
        <v>33000000</v>
      </c>
      <c r="D14" s="184">
        <v>717720</v>
      </c>
      <c r="E14" s="185" t="s">
        <v>60</v>
      </c>
    </row>
    <row r="15" spans="1:5" ht="13.15" customHeight="1" x14ac:dyDescent="0.2">
      <c r="A15" s="50" t="s">
        <v>116</v>
      </c>
      <c r="B15" s="16" t="s">
        <v>0</v>
      </c>
      <c r="C15" s="184">
        <v>25000000</v>
      </c>
      <c r="D15" s="184">
        <v>543720</v>
      </c>
      <c r="E15" s="185" t="s">
        <v>60</v>
      </c>
    </row>
    <row r="16" spans="1:5" ht="13.15" customHeight="1" x14ac:dyDescent="0.2">
      <c r="A16" s="50" t="s">
        <v>104</v>
      </c>
      <c r="B16" s="16" t="s">
        <v>0</v>
      </c>
      <c r="C16" s="184">
        <v>24605338</v>
      </c>
      <c r="D16" s="184">
        <v>495055.42</v>
      </c>
      <c r="E16" s="185" t="s">
        <v>60</v>
      </c>
    </row>
    <row r="17" spans="1:5" ht="13.15" customHeight="1" x14ac:dyDescent="0.2">
      <c r="A17" s="50" t="s">
        <v>110</v>
      </c>
      <c r="B17" s="16" t="s">
        <v>0</v>
      </c>
      <c r="C17" s="184">
        <v>21600000</v>
      </c>
      <c r="D17" s="184">
        <v>469770</v>
      </c>
      <c r="E17" s="185" t="s">
        <v>60</v>
      </c>
    </row>
    <row r="18" spans="1:5" ht="13.15" customHeight="1" x14ac:dyDescent="0.2">
      <c r="A18" s="50" t="s">
        <v>61</v>
      </c>
      <c r="B18" s="16" t="s">
        <v>0</v>
      </c>
      <c r="C18" s="184">
        <v>20000000</v>
      </c>
      <c r="D18" s="184">
        <v>434970</v>
      </c>
      <c r="E18" s="185" t="s">
        <v>60</v>
      </c>
    </row>
    <row r="19" spans="1:5" ht="13.15" customHeight="1" x14ac:dyDescent="0.2">
      <c r="A19" s="50" t="s">
        <v>111</v>
      </c>
      <c r="B19" s="16" t="s">
        <v>0</v>
      </c>
      <c r="C19" s="184">
        <v>20000000</v>
      </c>
      <c r="D19" s="184">
        <v>434970</v>
      </c>
      <c r="E19" s="185" t="s">
        <v>137</v>
      </c>
    </row>
    <row r="20" spans="1:5" ht="13.15" customHeight="1" x14ac:dyDescent="0.2">
      <c r="A20" s="50" t="s">
        <v>110</v>
      </c>
      <c r="B20" s="16" t="s">
        <v>0</v>
      </c>
      <c r="C20" s="184">
        <v>20000000</v>
      </c>
      <c r="D20" s="184">
        <v>434970</v>
      </c>
      <c r="E20" s="185" t="s">
        <v>60</v>
      </c>
    </row>
    <row r="21" spans="1:5" ht="13.15" customHeight="1" x14ac:dyDescent="0.2">
      <c r="A21" s="50" t="s">
        <v>104</v>
      </c>
      <c r="B21" s="16" t="s">
        <v>0</v>
      </c>
      <c r="C21" s="184">
        <v>20000000</v>
      </c>
      <c r="D21" s="184">
        <v>356608.5</v>
      </c>
      <c r="E21" s="185" t="s">
        <v>60</v>
      </c>
    </row>
    <row r="22" spans="1:5" ht="13.15" customHeight="1" x14ac:dyDescent="0.2">
      <c r="A22" s="50" t="s">
        <v>112</v>
      </c>
      <c r="B22" s="16" t="s">
        <v>0</v>
      </c>
      <c r="C22" s="184">
        <v>20000000</v>
      </c>
      <c r="D22" s="184">
        <v>434970</v>
      </c>
      <c r="E22" s="185" t="s">
        <v>137</v>
      </c>
    </row>
    <row r="23" spans="1:5" ht="13.15" customHeight="1" x14ac:dyDescent="0.2">
      <c r="A23" s="50" t="s">
        <v>110</v>
      </c>
      <c r="B23" s="16" t="s">
        <v>0</v>
      </c>
      <c r="C23" s="184">
        <v>19312500</v>
      </c>
      <c r="D23" s="184">
        <v>420016.88</v>
      </c>
      <c r="E23" s="185" t="s">
        <v>60</v>
      </c>
    </row>
    <row r="24" spans="1:5" ht="13.15" customHeight="1" x14ac:dyDescent="0.2">
      <c r="A24" s="50" t="s">
        <v>56</v>
      </c>
      <c r="B24" s="16" t="s">
        <v>0</v>
      </c>
      <c r="C24" s="184">
        <v>16460000</v>
      </c>
      <c r="D24" s="184">
        <v>357975</v>
      </c>
      <c r="E24" s="185" t="s">
        <v>60</v>
      </c>
    </row>
    <row r="25" spans="1:5" ht="13.15" customHeight="1" x14ac:dyDescent="0.2">
      <c r="A25" s="50" t="s">
        <v>113</v>
      </c>
      <c r="B25" s="16" t="s">
        <v>0</v>
      </c>
      <c r="C25" s="184">
        <v>16000000</v>
      </c>
      <c r="D25" s="184">
        <v>347970</v>
      </c>
      <c r="E25" s="185" t="s">
        <v>137</v>
      </c>
    </row>
    <row r="26" spans="1:5" ht="13.15" customHeight="1" x14ac:dyDescent="0.2">
      <c r="A26" s="50" t="s">
        <v>103</v>
      </c>
      <c r="B26" s="16" t="s">
        <v>0</v>
      </c>
      <c r="C26" s="184">
        <v>16000000</v>
      </c>
      <c r="D26" s="184">
        <v>347970</v>
      </c>
      <c r="E26" s="185" t="s">
        <v>60</v>
      </c>
    </row>
    <row r="27" spans="1:5" ht="13.15" customHeight="1" x14ac:dyDescent="0.2">
      <c r="A27" s="50" t="s">
        <v>114</v>
      </c>
      <c r="B27" s="16" t="s">
        <v>0</v>
      </c>
      <c r="C27" s="184">
        <v>15406645</v>
      </c>
      <c r="D27" s="184">
        <v>335063.55</v>
      </c>
      <c r="E27" s="185" t="s">
        <v>137</v>
      </c>
    </row>
    <row r="28" spans="1:5" ht="13.15" customHeight="1" x14ac:dyDescent="0.2">
      <c r="A28" s="50" t="s">
        <v>117</v>
      </c>
      <c r="B28" s="16" t="s">
        <v>0</v>
      </c>
      <c r="C28" s="184">
        <v>15000000</v>
      </c>
      <c r="D28" s="184">
        <v>326220</v>
      </c>
      <c r="E28" s="185" t="s">
        <v>60</v>
      </c>
    </row>
    <row r="29" spans="1:5" ht="13.15" customHeight="1" x14ac:dyDescent="0.2">
      <c r="A29" s="50" t="s">
        <v>103</v>
      </c>
      <c r="B29" s="16" t="s">
        <v>0</v>
      </c>
      <c r="C29" s="184">
        <v>15000000</v>
      </c>
      <c r="D29" s="184">
        <v>326220</v>
      </c>
      <c r="E29" s="185" t="s">
        <v>60</v>
      </c>
    </row>
    <row r="30" spans="1:5" ht="13.15" customHeight="1" x14ac:dyDescent="0.2">
      <c r="A30" s="50" t="s">
        <v>115</v>
      </c>
      <c r="B30" s="16" t="s">
        <v>0</v>
      </c>
      <c r="C30" s="184">
        <v>15000000</v>
      </c>
      <c r="D30" s="184">
        <v>326220</v>
      </c>
      <c r="E30" s="185" t="s">
        <v>137</v>
      </c>
    </row>
    <row r="31" spans="1:5" ht="13.15" customHeight="1" x14ac:dyDescent="0.2">
      <c r="A31" s="186" t="s">
        <v>136</v>
      </c>
      <c r="B31" s="187" t="s">
        <v>0</v>
      </c>
      <c r="C31" s="188">
        <v>15000000</v>
      </c>
      <c r="D31" s="188">
        <v>326220</v>
      </c>
      <c r="E31" s="185" t="s">
        <v>137</v>
      </c>
    </row>
    <row r="32" spans="1:5" ht="16.149999999999999" customHeight="1" x14ac:dyDescent="0.2">
      <c r="A32" s="227" t="s">
        <v>4</v>
      </c>
      <c r="B32" s="228"/>
      <c r="C32" s="228"/>
      <c r="D32" s="228"/>
      <c r="E32" s="229"/>
    </row>
    <row r="33" spans="1:5" x14ac:dyDescent="0.2">
      <c r="A33" s="189"/>
      <c r="B33" s="16"/>
      <c r="C33" s="16"/>
      <c r="D33" s="16"/>
      <c r="E33" s="190"/>
    </row>
    <row r="34" spans="1:5" ht="13.5" customHeight="1" x14ac:dyDescent="0.2">
      <c r="A34" s="191" t="s">
        <v>125</v>
      </c>
      <c r="B34" s="192" t="s">
        <v>0</v>
      </c>
      <c r="C34" s="184">
        <v>715000000</v>
      </c>
      <c r="D34" s="184">
        <v>20020000</v>
      </c>
      <c r="E34" s="51" t="s">
        <v>139</v>
      </c>
    </row>
    <row r="35" spans="1:5" ht="13.5" customHeight="1" x14ac:dyDescent="0.2">
      <c r="A35" s="191" t="s">
        <v>127</v>
      </c>
      <c r="B35" s="192" t="s">
        <v>0</v>
      </c>
      <c r="C35" s="184">
        <v>698924560</v>
      </c>
      <c r="D35" s="184">
        <v>19569888.800000001</v>
      </c>
      <c r="E35" s="51" t="s">
        <v>67</v>
      </c>
    </row>
    <row r="36" spans="1:5" ht="13.5" customHeight="1" x14ac:dyDescent="0.2">
      <c r="A36" s="191" t="s">
        <v>62</v>
      </c>
      <c r="B36" s="192" t="s">
        <v>0</v>
      </c>
      <c r="C36" s="184">
        <v>650000000</v>
      </c>
      <c r="D36" s="184">
        <v>18200000</v>
      </c>
      <c r="E36" s="51" t="s">
        <v>138</v>
      </c>
    </row>
    <row r="37" spans="1:5" ht="13.5" customHeight="1" x14ac:dyDescent="0.2">
      <c r="A37" s="191" t="s">
        <v>128</v>
      </c>
      <c r="B37" s="192" t="s">
        <v>0</v>
      </c>
      <c r="C37" s="184">
        <v>580000000</v>
      </c>
      <c r="D37" s="184">
        <v>16240000</v>
      </c>
      <c r="E37" s="51" t="s">
        <v>57</v>
      </c>
    </row>
    <row r="38" spans="1:5" ht="13.5" customHeight="1" x14ac:dyDescent="0.2">
      <c r="A38" s="191" t="s">
        <v>118</v>
      </c>
      <c r="B38" s="192" t="s">
        <v>0</v>
      </c>
      <c r="C38" s="184">
        <v>499785689.51999998</v>
      </c>
      <c r="D38" s="184">
        <v>13993999.609999999</v>
      </c>
      <c r="E38" s="51" t="s">
        <v>57</v>
      </c>
    </row>
    <row r="39" spans="1:5" ht="13.5" customHeight="1" x14ac:dyDescent="0.2">
      <c r="A39" s="191" t="s">
        <v>129</v>
      </c>
      <c r="B39" s="192" t="s">
        <v>0</v>
      </c>
      <c r="C39" s="184">
        <v>435000000</v>
      </c>
      <c r="D39" s="184">
        <v>12180000</v>
      </c>
      <c r="E39" s="51" t="s">
        <v>67</v>
      </c>
    </row>
    <row r="40" spans="1:5" ht="13.5" customHeight="1" x14ac:dyDescent="0.2">
      <c r="A40" s="191" t="s">
        <v>130</v>
      </c>
      <c r="B40" s="192" t="s">
        <v>0</v>
      </c>
      <c r="C40" s="184">
        <v>415000000</v>
      </c>
      <c r="D40" s="184">
        <v>11620000</v>
      </c>
      <c r="E40" s="51" t="s">
        <v>67</v>
      </c>
    </row>
    <row r="41" spans="1:5" ht="13.5" customHeight="1" x14ac:dyDescent="0.2">
      <c r="A41" s="191" t="s">
        <v>126</v>
      </c>
      <c r="B41" s="192" t="s">
        <v>0</v>
      </c>
      <c r="C41" s="184">
        <v>333575440</v>
      </c>
      <c r="D41" s="184">
        <v>9340111.1999999993</v>
      </c>
      <c r="E41" s="51" t="s">
        <v>67</v>
      </c>
    </row>
    <row r="42" spans="1:5" ht="13.5" customHeight="1" x14ac:dyDescent="0.2">
      <c r="A42" s="191" t="s">
        <v>119</v>
      </c>
      <c r="B42" s="192" t="s">
        <v>0</v>
      </c>
      <c r="C42" s="184">
        <v>283000000</v>
      </c>
      <c r="D42" s="184">
        <v>7924000</v>
      </c>
      <c r="E42" s="51" t="s">
        <v>57</v>
      </c>
    </row>
    <row r="43" spans="1:5" ht="13.5" customHeight="1" x14ac:dyDescent="0.2">
      <c r="A43" s="191" t="s">
        <v>131</v>
      </c>
      <c r="B43" s="192" t="s">
        <v>3</v>
      </c>
      <c r="C43" s="184">
        <v>265767002</v>
      </c>
      <c r="D43" s="184">
        <v>7441476</v>
      </c>
      <c r="E43" s="51" t="s">
        <v>63</v>
      </c>
    </row>
    <row r="44" spans="1:5" ht="13.5" customHeight="1" x14ac:dyDescent="0.2">
      <c r="A44" s="191" t="s">
        <v>132</v>
      </c>
      <c r="B44" s="192" t="s">
        <v>0</v>
      </c>
      <c r="C44" s="184">
        <v>260000000</v>
      </c>
      <c r="D44" s="184">
        <v>7280000</v>
      </c>
      <c r="E44" s="51" t="s">
        <v>63</v>
      </c>
    </row>
    <row r="45" spans="1:5" ht="13.5" customHeight="1" x14ac:dyDescent="0.2">
      <c r="A45" s="191" t="s">
        <v>120</v>
      </c>
      <c r="B45" s="192" t="s">
        <v>3</v>
      </c>
      <c r="C45" s="184">
        <v>251383485</v>
      </c>
      <c r="D45" s="184">
        <v>7038738.0099999998</v>
      </c>
      <c r="E45" s="51" t="s">
        <v>63</v>
      </c>
    </row>
    <row r="46" spans="1:5" ht="13.5" customHeight="1" x14ac:dyDescent="0.2">
      <c r="A46" s="191" t="s">
        <v>62</v>
      </c>
      <c r="B46" s="192" t="s">
        <v>0</v>
      </c>
      <c r="C46" s="184">
        <v>240000000</v>
      </c>
      <c r="D46" s="184">
        <v>6720000</v>
      </c>
      <c r="E46" s="51" t="s">
        <v>138</v>
      </c>
    </row>
    <row r="47" spans="1:5" ht="13.5" customHeight="1" x14ac:dyDescent="0.2">
      <c r="A47" s="191" t="s">
        <v>121</v>
      </c>
      <c r="B47" s="192" t="s">
        <v>0</v>
      </c>
      <c r="C47" s="184">
        <v>235000000</v>
      </c>
      <c r="D47" s="184">
        <v>6580000</v>
      </c>
      <c r="E47" s="51" t="s">
        <v>63</v>
      </c>
    </row>
    <row r="48" spans="1:5" ht="13.5" customHeight="1" x14ac:dyDescent="0.2">
      <c r="A48" s="191" t="s">
        <v>62</v>
      </c>
      <c r="B48" s="192" t="s">
        <v>0</v>
      </c>
      <c r="C48" s="184">
        <v>233245000</v>
      </c>
      <c r="D48" s="184">
        <v>6530860</v>
      </c>
      <c r="E48" s="51" t="s">
        <v>67</v>
      </c>
    </row>
    <row r="49" spans="1:5" ht="13.5" customHeight="1" x14ac:dyDescent="0.2">
      <c r="A49" s="191" t="s">
        <v>133</v>
      </c>
      <c r="B49" s="192" t="s">
        <v>3</v>
      </c>
      <c r="C49" s="184">
        <v>220000000</v>
      </c>
      <c r="D49" s="184">
        <v>6160000</v>
      </c>
      <c r="E49" s="51" t="s">
        <v>74</v>
      </c>
    </row>
    <row r="50" spans="1:5" ht="13.5" customHeight="1" x14ac:dyDescent="0.2">
      <c r="A50" s="191" t="s">
        <v>106</v>
      </c>
      <c r="B50" s="192" t="s">
        <v>0</v>
      </c>
      <c r="C50" s="184">
        <v>200000000</v>
      </c>
      <c r="D50" s="184">
        <v>5600000</v>
      </c>
      <c r="E50" s="51" t="s">
        <v>57</v>
      </c>
    </row>
    <row r="51" spans="1:5" ht="13.5" customHeight="1" x14ac:dyDescent="0.2">
      <c r="A51" s="191" t="s">
        <v>122</v>
      </c>
      <c r="B51" s="192" t="s">
        <v>2</v>
      </c>
      <c r="C51" s="184">
        <v>198337912.11000001</v>
      </c>
      <c r="D51" s="184">
        <v>5553461.21</v>
      </c>
      <c r="E51" s="51" t="s">
        <v>67</v>
      </c>
    </row>
    <row r="52" spans="1:5" ht="13.5" customHeight="1" x14ac:dyDescent="0.2">
      <c r="A52" s="191" t="s">
        <v>134</v>
      </c>
      <c r="B52" s="192" t="s">
        <v>2</v>
      </c>
      <c r="C52" s="184">
        <v>192148368.78999999</v>
      </c>
      <c r="D52" s="184">
        <v>5380155.2000000002</v>
      </c>
      <c r="E52" s="51" t="s">
        <v>124</v>
      </c>
    </row>
    <row r="53" spans="1:5" ht="13.5" customHeight="1" x14ac:dyDescent="0.2">
      <c r="A53" s="193" t="s">
        <v>123</v>
      </c>
      <c r="B53" s="194" t="s">
        <v>0</v>
      </c>
      <c r="C53" s="188">
        <v>168586848</v>
      </c>
      <c r="D53" s="188">
        <v>4720430.4000000004</v>
      </c>
      <c r="E53" s="195" t="s">
        <v>63</v>
      </c>
    </row>
    <row r="54" spans="1:5" x14ac:dyDescent="0.2">
      <c r="A54" s="16"/>
      <c r="B54" s="16"/>
      <c r="C54" s="16"/>
      <c r="D54" s="16"/>
      <c r="E54" s="16"/>
    </row>
    <row r="55" spans="1:5" x14ac:dyDescent="0.2">
      <c r="A55" s="196" t="s">
        <v>102</v>
      </c>
      <c r="B55" s="16"/>
      <c r="C55" s="16"/>
      <c r="D55" s="16"/>
      <c r="E55" s="16"/>
    </row>
    <row r="56" spans="1:5" x14ac:dyDescent="0.2">
      <c r="A56" s="196" t="s">
        <v>59</v>
      </c>
      <c r="B56" s="16"/>
      <c r="C56" s="16"/>
      <c r="D56" s="16"/>
      <c r="E56" s="16"/>
    </row>
  </sheetData>
  <mergeCells count="8">
    <mergeCell ref="A9:E9"/>
    <mergeCell ref="A32:E32"/>
    <mergeCell ref="A1:E1"/>
    <mergeCell ref="A2:E2"/>
    <mergeCell ref="A4:E4"/>
    <mergeCell ref="A5:E5"/>
    <mergeCell ref="A6:E6"/>
    <mergeCell ref="A7:E7"/>
  </mergeCells>
  <printOptions horizontalCentered="1"/>
  <pageMargins left="0.7" right="0.7" top="0.75" bottom="0.75" header="0.3" footer="0.3"/>
  <pageSetup scale="94" orientation="portrait" horizontalDpi="4294967295" verticalDpi="4294967295" r:id="rId1"/>
  <headerFooter>
    <oddFooter>&amp;C&amp;10&amp;K00-049&amp;P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1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1.140625" style="58" customWidth="1"/>
    <col min="2" max="6" width="15.5703125" style="56" customWidth="1"/>
    <col min="7" max="7" width="13.28515625" style="56" bestFit="1" customWidth="1"/>
    <col min="8" max="16384" width="9.140625" style="56"/>
  </cols>
  <sheetData>
    <row r="1" spans="1:6" ht="15.75" x14ac:dyDescent="0.25">
      <c r="A1" s="211" t="s">
        <v>79</v>
      </c>
      <c r="B1" s="211"/>
      <c r="C1" s="211"/>
      <c r="D1" s="211"/>
      <c r="E1" s="211"/>
      <c r="F1" s="211"/>
    </row>
    <row r="2" spans="1:6" x14ac:dyDescent="0.2">
      <c r="A2" s="158"/>
      <c r="B2" s="158"/>
      <c r="C2" s="158"/>
      <c r="D2" s="158"/>
      <c r="E2" s="158"/>
    </row>
    <row r="3" spans="1:6" ht="15.75" x14ac:dyDescent="0.25">
      <c r="A3" s="211" t="s">
        <v>101</v>
      </c>
      <c r="B3" s="211"/>
      <c r="C3" s="211"/>
      <c r="D3" s="211"/>
      <c r="E3" s="211"/>
      <c r="F3" s="211"/>
    </row>
    <row r="4" spans="1:6" ht="15.75" x14ac:dyDescent="0.25">
      <c r="A4" s="211" t="s">
        <v>84</v>
      </c>
      <c r="B4" s="211"/>
      <c r="C4" s="211"/>
      <c r="D4" s="211"/>
      <c r="E4" s="211"/>
      <c r="F4" s="211"/>
    </row>
    <row r="5" spans="1:6" ht="15.75" x14ac:dyDescent="0.25">
      <c r="A5" s="211" t="s">
        <v>92</v>
      </c>
      <c r="B5" s="211"/>
      <c r="C5" s="211"/>
      <c r="D5" s="211"/>
      <c r="E5" s="211"/>
      <c r="F5" s="211"/>
    </row>
    <row r="6" spans="1:6" ht="15" x14ac:dyDescent="0.25">
      <c r="A6" s="230" t="s">
        <v>135</v>
      </c>
      <c r="B6" s="230"/>
      <c r="C6" s="230"/>
      <c r="D6" s="230"/>
      <c r="E6" s="230"/>
      <c r="F6" s="230"/>
    </row>
    <row r="8" spans="1:6" x14ac:dyDescent="0.2">
      <c r="A8" s="231" t="s">
        <v>5</v>
      </c>
      <c r="B8" s="232"/>
      <c r="C8" s="232"/>
      <c r="D8" s="232"/>
      <c r="E8" s="232"/>
      <c r="F8" s="233"/>
    </row>
    <row r="9" spans="1:6" x14ac:dyDescent="0.2">
      <c r="A9" s="62"/>
      <c r="B9" s="63"/>
      <c r="C9" s="238" t="s">
        <v>37</v>
      </c>
      <c r="D9" s="239"/>
      <c r="E9" s="238" t="s">
        <v>14</v>
      </c>
      <c r="F9" s="239"/>
    </row>
    <row r="10" spans="1:6" x14ac:dyDescent="0.2">
      <c r="A10" s="234" t="s">
        <v>13</v>
      </c>
      <c r="B10" s="236" t="s">
        <v>20</v>
      </c>
      <c r="C10" s="64" t="s">
        <v>33</v>
      </c>
      <c r="D10" s="65"/>
      <c r="E10" s="64" t="s">
        <v>33</v>
      </c>
      <c r="F10" s="65"/>
    </row>
    <row r="11" spans="1:6" x14ac:dyDescent="0.2">
      <c r="A11" s="235"/>
      <c r="B11" s="237"/>
      <c r="C11" s="66" t="s">
        <v>34</v>
      </c>
      <c r="D11" s="67" t="s">
        <v>15</v>
      </c>
      <c r="E11" s="66" t="s">
        <v>34</v>
      </c>
      <c r="F11" s="67" t="s">
        <v>15</v>
      </c>
    </row>
    <row r="12" spans="1:6" x14ac:dyDescent="0.2">
      <c r="A12" s="76">
        <v>2005</v>
      </c>
      <c r="B12" s="68">
        <v>168495</v>
      </c>
      <c r="C12" s="61">
        <v>41145317640</v>
      </c>
      <c r="D12" s="69">
        <v>200000</v>
      </c>
      <c r="E12" s="61">
        <v>831699720</v>
      </c>
      <c r="F12" s="69">
        <v>4025</v>
      </c>
    </row>
    <row r="13" spans="1:6" x14ac:dyDescent="0.2">
      <c r="A13" s="76">
        <v>2006</v>
      </c>
      <c r="B13" s="68">
        <v>157871</v>
      </c>
      <c r="C13" s="44">
        <v>42730930799</v>
      </c>
      <c r="D13" s="70">
        <v>200700</v>
      </c>
      <c r="E13" s="44">
        <v>870504402</v>
      </c>
      <c r="F13" s="70">
        <v>4070</v>
      </c>
    </row>
    <row r="14" spans="1:6" x14ac:dyDescent="0.2">
      <c r="A14" s="76">
        <v>2007</v>
      </c>
      <c r="B14" s="68">
        <v>127230</v>
      </c>
      <c r="C14" s="44">
        <v>36987482258</v>
      </c>
      <c r="D14" s="70">
        <v>212000</v>
      </c>
      <c r="E14" s="44">
        <v>733538076</v>
      </c>
      <c r="F14" s="70">
        <v>4070</v>
      </c>
    </row>
    <row r="15" spans="1:6" x14ac:dyDescent="0.2">
      <c r="A15" s="76">
        <v>2008</v>
      </c>
      <c r="B15" s="68">
        <v>69925</v>
      </c>
      <c r="C15" s="44">
        <v>21843717010</v>
      </c>
      <c r="D15" s="70">
        <v>250000</v>
      </c>
      <c r="E15" s="44">
        <v>418557309</v>
      </c>
      <c r="F15" s="70">
        <v>4480</v>
      </c>
    </row>
    <row r="16" spans="1:6" x14ac:dyDescent="0.2">
      <c r="A16" s="76">
        <v>2009</v>
      </c>
      <c r="B16" s="68">
        <v>51809</v>
      </c>
      <c r="C16" s="44">
        <v>12787104886</v>
      </c>
      <c r="D16" s="70">
        <v>190000</v>
      </c>
      <c r="E16" s="44">
        <v>250212812</v>
      </c>
      <c r="F16" s="70">
        <v>3510</v>
      </c>
    </row>
    <row r="17" spans="1:6" x14ac:dyDescent="0.2">
      <c r="A17" s="76">
        <v>2010</v>
      </c>
      <c r="B17" s="68">
        <v>51432</v>
      </c>
      <c r="C17" s="44">
        <v>12587447379</v>
      </c>
      <c r="D17" s="70">
        <v>170605</v>
      </c>
      <c r="E17" s="44">
        <v>249336346</v>
      </c>
      <c r="F17" s="70">
        <v>3120</v>
      </c>
    </row>
    <row r="18" spans="1:6" x14ac:dyDescent="0.2">
      <c r="A18" s="76">
        <v>2011</v>
      </c>
      <c r="B18" s="68">
        <v>53932</v>
      </c>
      <c r="C18" s="44">
        <v>12256286879</v>
      </c>
      <c r="D18" s="70">
        <v>116570</v>
      </c>
      <c r="E18" s="44">
        <v>244962709</v>
      </c>
      <c r="F18" s="70">
        <v>2215</v>
      </c>
    </row>
    <row r="19" spans="1:6" x14ac:dyDescent="0.2">
      <c r="A19" s="76">
        <v>2012</v>
      </c>
      <c r="B19" s="68">
        <v>60387</v>
      </c>
      <c r="C19" s="44">
        <v>14107672611</v>
      </c>
      <c r="D19" s="70">
        <v>105000</v>
      </c>
      <c r="E19" s="44">
        <v>286290513</v>
      </c>
      <c r="F19" s="70">
        <v>2050</v>
      </c>
    </row>
    <row r="20" spans="1:6" x14ac:dyDescent="0.2">
      <c r="A20" s="76">
        <v>2013</v>
      </c>
      <c r="B20" s="68">
        <v>62500</v>
      </c>
      <c r="C20" s="44">
        <v>16990093351</v>
      </c>
      <c r="D20" s="70">
        <v>150000</v>
      </c>
      <c r="E20" s="44">
        <v>349982098</v>
      </c>
      <c r="F20" s="70">
        <v>2984</v>
      </c>
    </row>
    <row r="21" spans="1:6" x14ac:dyDescent="0.2">
      <c r="A21" s="76">
        <v>2014</v>
      </c>
      <c r="B21" s="68">
        <v>42914</v>
      </c>
      <c r="C21" s="44">
        <v>15539562652</v>
      </c>
      <c r="D21" s="70">
        <v>258700</v>
      </c>
      <c r="E21" s="44">
        <v>320966030</v>
      </c>
      <c r="F21" s="70">
        <v>5136</v>
      </c>
    </row>
    <row r="22" spans="1:6" x14ac:dyDescent="0.2">
      <c r="A22" s="76">
        <v>2015</v>
      </c>
      <c r="B22" s="68">
        <v>51393</v>
      </c>
      <c r="C22" s="44">
        <v>19441986240</v>
      </c>
      <c r="D22" s="70">
        <v>259200</v>
      </c>
      <c r="E22" s="44">
        <v>399463313</v>
      </c>
      <c r="F22" s="70">
        <v>5128</v>
      </c>
    </row>
    <row r="23" spans="1:6" x14ac:dyDescent="0.2">
      <c r="A23" s="76">
        <v>2016</v>
      </c>
      <c r="B23" s="68">
        <v>53612</v>
      </c>
      <c r="C23" s="44">
        <v>22177436230</v>
      </c>
      <c r="D23" s="70">
        <v>294000</v>
      </c>
      <c r="E23" s="44">
        <v>453813468</v>
      </c>
      <c r="F23" s="70">
        <v>5813</v>
      </c>
    </row>
    <row r="24" spans="1:6" x14ac:dyDescent="0.2">
      <c r="A24" s="76">
        <v>2017</v>
      </c>
      <c r="B24" s="68">
        <v>52899</v>
      </c>
      <c r="C24" s="44">
        <v>23856386696</v>
      </c>
      <c r="D24" s="70">
        <v>335000</v>
      </c>
      <c r="E24" s="44">
        <v>487780800</v>
      </c>
      <c r="F24" s="70">
        <v>6633</v>
      </c>
    </row>
    <row r="25" spans="1:6" x14ac:dyDescent="0.2">
      <c r="A25" s="77">
        <v>2018</v>
      </c>
      <c r="B25" s="71">
        <v>45535</v>
      </c>
      <c r="C25" s="75">
        <v>22032499313</v>
      </c>
      <c r="D25" s="72">
        <v>387717</v>
      </c>
      <c r="E25" s="75">
        <v>456852664</v>
      </c>
      <c r="F25" s="72">
        <v>7699</v>
      </c>
    </row>
    <row r="26" spans="1:6" x14ac:dyDescent="0.2">
      <c r="A26" s="73"/>
      <c r="B26" s="60"/>
      <c r="C26" s="60"/>
      <c r="D26" s="60"/>
      <c r="E26" s="60"/>
      <c r="F26" s="60"/>
    </row>
    <row r="27" spans="1:6" x14ac:dyDescent="0.2">
      <c r="A27" s="231" t="s">
        <v>4</v>
      </c>
      <c r="B27" s="232"/>
      <c r="C27" s="232"/>
      <c r="D27" s="232"/>
      <c r="E27" s="232"/>
      <c r="F27" s="233"/>
    </row>
    <row r="28" spans="1:6" x14ac:dyDescent="0.2">
      <c r="A28" s="74"/>
      <c r="B28" s="63"/>
      <c r="C28" s="238" t="s">
        <v>37</v>
      </c>
      <c r="D28" s="239"/>
      <c r="E28" s="238" t="s">
        <v>14</v>
      </c>
      <c r="F28" s="239"/>
    </row>
    <row r="29" spans="1:6" ht="13.9" customHeight="1" x14ac:dyDescent="0.2">
      <c r="A29" s="234" t="s">
        <v>13</v>
      </c>
      <c r="B29" s="236" t="s">
        <v>20</v>
      </c>
      <c r="C29" s="64" t="s">
        <v>33</v>
      </c>
      <c r="D29" s="65"/>
      <c r="E29" s="64" t="s">
        <v>33</v>
      </c>
      <c r="F29" s="65"/>
    </row>
    <row r="30" spans="1:6" x14ac:dyDescent="0.2">
      <c r="A30" s="235"/>
      <c r="B30" s="237"/>
      <c r="C30" s="66" t="s">
        <v>34</v>
      </c>
      <c r="D30" s="67" t="s">
        <v>15</v>
      </c>
      <c r="E30" s="66" t="s">
        <v>34</v>
      </c>
      <c r="F30" s="67" t="s">
        <v>15</v>
      </c>
    </row>
    <row r="31" spans="1:6" x14ac:dyDescent="0.2">
      <c r="A31" s="76">
        <v>2005</v>
      </c>
      <c r="B31" s="68">
        <v>21576</v>
      </c>
      <c r="C31" s="61">
        <v>38017308011</v>
      </c>
      <c r="D31" s="69">
        <v>400000</v>
      </c>
      <c r="E31" s="61">
        <v>1032537530</v>
      </c>
      <c r="F31" s="69">
        <v>8200</v>
      </c>
    </row>
    <row r="32" spans="1:6" x14ac:dyDescent="0.2">
      <c r="A32" s="76">
        <v>2006</v>
      </c>
      <c r="B32" s="68">
        <v>19128</v>
      </c>
      <c r="C32" s="44">
        <v>44067423746</v>
      </c>
      <c r="D32" s="70">
        <v>450000</v>
      </c>
      <c r="E32" s="44">
        <v>1216980656</v>
      </c>
      <c r="F32" s="70">
        <v>9533</v>
      </c>
    </row>
    <row r="33" spans="1:6" x14ac:dyDescent="0.2">
      <c r="A33" s="76">
        <v>2007</v>
      </c>
      <c r="B33" s="68">
        <v>17098</v>
      </c>
      <c r="C33" s="44">
        <v>51772290566</v>
      </c>
      <c r="D33" s="70">
        <v>475000</v>
      </c>
      <c r="E33" s="44">
        <v>1432766615</v>
      </c>
      <c r="F33" s="70">
        <v>9999</v>
      </c>
    </row>
    <row r="34" spans="1:6" x14ac:dyDescent="0.2">
      <c r="A34" s="76">
        <v>2008</v>
      </c>
      <c r="B34" s="68">
        <v>12176</v>
      </c>
      <c r="C34" s="44">
        <v>29289423725</v>
      </c>
      <c r="D34" s="70">
        <v>500000</v>
      </c>
      <c r="E34" s="44">
        <v>802228068</v>
      </c>
      <c r="F34" s="70">
        <v>14000</v>
      </c>
    </row>
    <row r="35" spans="1:6" x14ac:dyDescent="0.2">
      <c r="A35" s="76">
        <v>2009</v>
      </c>
      <c r="B35" s="68">
        <v>7322</v>
      </c>
      <c r="C35" s="44">
        <v>9937311188</v>
      </c>
      <c r="D35" s="70">
        <v>400000</v>
      </c>
      <c r="E35" s="44">
        <v>271019045</v>
      </c>
      <c r="F35" s="70">
        <v>8200</v>
      </c>
    </row>
    <row r="36" spans="1:6" x14ac:dyDescent="0.2">
      <c r="A36" s="76">
        <v>2010</v>
      </c>
      <c r="B36" s="68">
        <v>6888</v>
      </c>
      <c r="C36" s="44">
        <v>9822123100</v>
      </c>
      <c r="D36" s="70">
        <v>400000</v>
      </c>
      <c r="E36" s="44">
        <v>268150169</v>
      </c>
      <c r="F36" s="70">
        <v>8401</v>
      </c>
    </row>
    <row r="37" spans="1:6" x14ac:dyDescent="0.2">
      <c r="A37" s="76">
        <v>2011</v>
      </c>
      <c r="B37" s="68">
        <v>8921</v>
      </c>
      <c r="C37" s="44">
        <v>16977506546</v>
      </c>
      <c r="D37" s="70">
        <v>448000</v>
      </c>
      <c r="E37" s="44">
        <v>467292214</v>
      </c>
      <c r="F37" s="70">
        <v>9225</v>
      </c>
    </row>
    <row r="38" spans="1:6" x14ac:dyDescent="0.2">
      <c r="A38" s="76">
        <v>2012</v>
      </c>
      <c r="B38" s="68">
        <v>11736</v>
      </c>
      <c r="C38" s="44">
        <v>23654786508</v>
      </c>
      <c r="D38" s="70">
        <v>470000</v>
      </c>
      <c r="E38" s="44">
        <v>651598357</v>
      </c>
      <c r="F38" s="70">
        <v>9767</v>
      </c>
    </row>
    <row r="39" spans="1:6" x14ac:dyDescent="0.2">
      <c r="A39" s="76">
        <v>2013</v>
      </c>
      <c r="B39" s="68">
        <v>14322</v>
      </c>
      <c r="C39" s="44">
        <v>36281056525</v>
      </c>
      <c r="D39" s="70">
        <v>550000</v>
      </c>
      <c r="E39" s="44">
        <v>1004511068</v>
      </c>
      <c r="F39" s="70">
        <v>15400</v>
      </c>
    </row>
    <row r="40" spans="1:6" x14ac:dyDescent="0.2">
      <c r="A40" s="76">
        <v>2014</v>
      </c>
      <c r="B40" s="68">
        <v>13107</v>
      </c>
      <c r="C40" s="44">
        <v>47298067208</v>
      </c>
      <c r="D40" s="70">
        <v>725000</v>
      </c>
      <c r="E40" s="44">
        <v>1315214640</v>
      </c>
      <c r="F40" s="70">
        <v>20160</v>
      </c>
    </row>
    <row r="41" spans="1:6" x14ac:dyDescent="0.2">
      <c r="A41" s="76">
        <v>2015</v>
      </c>
      <c r="B41" s="68">
        <v>15151</v>
      </c>
      <c r="C41" s="44">
        <v>53862341600</v>
      </c>
      <c r="D41" s="70">
        <v>805000</v>
      </c>
      <c r="E41" s="44">
        <v>1498379470</v>
      </c>
      <c r="F41" s="70">
        <v>22453</v>
      </c>
    </row>
    <row r="42" spans="1:6" x14ac:dyDescent="0.2">
      <c r="A42" s="76">
        <v>2016</v>
      </c>
      <c r="B42" s="68">
        <v>13633</v>
      </c>
      <c r="C42" s="44">
        <v>49428855438</v>
      </c>
      <c r="D42" s="70">
        <v>846000</v>
      </c>
      <c r="E42" s="44">
        <v>1375560082</v>
      </c>
      <c r="F42" s="70">
        <v>23660</v>
      </c>
    </row>
    <row r="43" spans="1:6" x14ac:dyDescent="0.2">
      <c r="A43" s="76">
        <v>2017</v>
      </c>
      <c r="B43" s="68">
        <v>13145</v>
      </c>
      <c r="C43" s="44">
        <v>41119288382</v>
      </c>
      <c r="D43" s="70">
        <v>765530</v>
      </c>
      <c r="E43" s="44">
        <v>1143704335</v>
      </c>
      <c r="F43" s="70">
        <v>21350</v>
      </c>
    </row>
    <row r="44" spans="1:6" x14ac:dyDescent="0.2">
      <c r="A44" s="77">
        <v>2018</v>
      </c>
      <c r="B44" s="71">
        <v>12688</v>
      </c>
      <c r="C44" s="75">
        <v>42530251487</v>
      </c>
      <c r="D44" s="72">
        <v>750000</v>
      </c>
      <c r="E44" s="75">
        <v>1178851696</v>
      </c>
      <c r="F44" s="72">
        <v>21000</v>
      </c>
    </row>
    <row r="45" spans="1:6" x14ac:dyDescent="0.2">
      <c r="A45" s="73"/>
      <c r="B45" s="60"/>
      <c r="C45" s="60"/>
      <c r="D45" s="60"/>
      <c r="E45" s="60"/>
      <c r="F45" s="60"/>
    </row>
    <row r="46" spans="1:6" x14ac:dyDescent="0.2">
      <c r="A46" s="231" t="s">
        <v>11</v>
      </c>
      <c r="B46" s="232"/>
      <c r="C46" s="232"/>
      <c r="D46" s="232"/>
      <c r="E46" s="232"/>
      <c r="F46" s="233"/>
    </row>
    <row r="47" spans="1:6" x14ac:dyDescent="0.2">
      <c r="A47" s="74"/>
      <c r="B47" s="63"/>
      <c r="C47" s="238" t="s">
        <v>37</v>
      </c>
      <c r="D47" s="239"/>
      <c r="E47" s="238" t="s">
        <v>14</v>
      </c>
      <c r="F47" s="239"/>
    </row>
    <row r="48" spans="1:6" ht="15" customHeight="1" x14ac:dyDescent="0.2">
      <c r="A48" s="234" t="s">
        <v>13</v>
      </c>
      <c r="B48" s="236" t="s">
        <v>20</v>
      </c>
      <c r="C48" s="64" t="s">
        <v>33</v>
      </c>
      <c r="D48" s="65"/>
      <c r="E48" s="64" t="s">
        <v>33</v>
      </c>
      <c r="F48" s="65"/>
    </row>
    <row r="49" spans="1:6" x14ac:dyDescent="0.2">
      <c r="A49" s="235"/>
      <c r="B49" s="237"/>
      <c r="C49" s="66" t="s">
        <v>34</v>
      </c>
      <c r="D49" s="67" t="s">
        <v>15</v>
      </c>
      <c r="E49" s="66" t="s">
        <v>34</v>
      </c>
      <c r="F49" s="67" t="s">
        <v>15</v>
      </c>
    </row>
    <row r="50" spans="1:6" x14ac:dyDescent="0.2">
      <c r="A50" s="76">
        <v>2005</v>
      </c>
      <c r="B50" s="68">
        <f t="shared" ref="B50:C60" si="0">B12+B31</f>
        <v>190071</v>
      </c>
      <c r="C50" s="61">
        <f t="shared" si="0"/>
        <v>79162625651</v>
      </c>
      <c r="D50" s="69">
        <v>220000</v>
      </c>
      <c r="E50" s="61">
        <f t="shared" ref="E50:E60" si="1">E12+E31</f>
        <v>1864237250</v>
      </c>
      <c r="F50" s="69">
        <v>4320</v>
      </c>
    </row>
    <row r="51" spans="1:6" x14ac:dyDescent="0.2">
      <c r="A51" s="76">
        <v>2006</v>
      </c>
      <c r="B51" s="68">
        <f t="shared" si="0"/>
        <v>176999</v>
      </c>
      <c r="C51" s="44">
        <f t="shared" si="0"/>
        <v>86798354545</v>
      </c>
      <c r="D51" s="70">
        <v>233500</v>
      </c>
      <c r="E51" s="44">
        <f t="shared" si="1"/>
        <v>2087485058</v>
      </c>
      <c r="F51" s="70">
        <v>4583</v>
      </c>
    </row>
    <row r="52" spans="1:6" s="57" customFormat="1" x14ac:dyDescent="0.2">
      <c r="A52" s="78">
        <v>2007</v>
      </c>
      <c r="B52" s="68">
        <f t="shared" si="0"/>
        <v>144328</v>
      </c>
      <c r="C52" s="44">
        <f t="shared" si="0"/>
        <v>88759772824</v>
      </c>
      <c r="D52" s="70">
        <v>246697</v>
      </c>
      <c r="E52" s="44">
        <f t="shared" si="1"/>
        <v>2166304691</v>
      </c>
      <c r="F52" s="70">
        <v>4649</v>
      </c>
    </row>
    <row r="53" spans="1:6" s="57" customFormat="1" x14ac:dyDescent="0.2">
      <c r="A53" s="78">
        <v>2008</v>
      </c>
      <c r="B53" s="68">
        <f t="shared" si="0"/>
        <v>82101</v>
      </c>
      <c r="C53" s="44">
        <f t="shared" si="0"/>
        <v>51133140735</v>
      </c>
      <c r="D53" s="70">
        <v>272915</v>
      </c>
      <c r="E53" s="44">
        <f t="shared" si="1"/>
        <v>1220785377</v>
      </c>
      <c r="F53" s="70">
        <v>5095</v>
      </c>
    </row>
    <row r="54" spans="1:6" s="57" customFormat="1" x14ac:dyDescent="0.2">
      <c r="A54" s="78">
        <v>2009</v>
      </c>
      <c r="B54" s="68">
        <f t="shared" si="0"/>
        <v>59131</v>
      </c>
      <c r="C54" s="44">
        <f t="shared" si="0"/>
        <v>22724416074</v>
      </c>
      <c r="D54" s="70">
        <v>203000</v>
      </c>
      <c r="E54" s="44">
        <f t="shared" si="1"/>
        <v>521231857</v>
      </c>
      <c r="F54" s="70">
        <v>4068</v>
      </c>
    </row>
    <row r="55" spans="1:6" s="57" customFormat="1" x14ac:dyDescent="0.2">
      <c r="A55" s="78">
        <v>2010</v>
      </c>
      <c r="B55" s="68">
        <f t="shared" si="0"/>
        <v>58320</v>
      </c>
      <c r="C55" s="44">
        <f t="shared" si="0"/>
        <v>22409570479</v>
      </c>
      <c r="D55" s="70">
        <v>200000</v>
      </c>
      <c r="E55" s="44">
        <f t="shared" si="1"/>
        <v>517486515</v>
      </c>
      <c r="F55" s="70">
        <v>3730</v>
      </c>
    </row>
    <row r="56" spans="1:6" s="57" customFormat="1" x14ac:dyDescent="0.2">
      <c r="A56" s="78">
        <v>2011</v>
      </c>
      <c r="B56" s="68">
        <f t="shared" si="0"/>
        <v>62853</v>
      </c>
      <c r="C56" s="44">
        <f t="shared" si="0"/>
        <v>29233793425</v>
      </c>
      <c r="D56" s="70">
        <v>160000</v>
      </c>
      <c r="E56" s="44">
        <f t="shared" si="1"/>
        <v>712254923</v>
      </c>
      <c r="F56" s="70">
        <v>3045</v>
      </c>
    </row>
    <row r="57" spans="1:6" s="57" customFormat="1" x14ac:dyDescent="0.2">
      <c r="A57" s="78">
        <v>2012</v>
      </c>
      <c r="B57" s="68">
        <f t="shared" si="0"/>
        <v>72123</v>
      </c>
      <c r="C57" s="44">
        <f t="shared" si="0"/>
        <v>37762459119</v>
      </c>
      <c r="D57" s="70">
        <v>165000</v>
      </c>
      <c r="E57" s="44">
        <f t="shared" si="1"/>
        <v>937888870</v>
      </c>
      <c r="F57" s="70">
        <v>3230</v>
      </c>
    </row>
    <row r="58" spans="1:6" x14ac:dyDescent="0.2">
      <c r="A58" s="76">
        <v>2013</v>
      </c>
      <c r="B58" s="68">
        <f t="shared" si="0"/>
        <v>76822</v>
      </c>
      <c r="C58" s="44">
        <f t="shared" si="0"/>
        <v>53271149876</v>
      </c>
      <c r="D58" s="70">
        <v>207739</v>
      </c>
      <c r="E58" s="44">
        <f t="shared" si="1"/>
        <v>1354493166</v>
      </c>
      <c r="F58" s="70">
        <v>4129</v>
      </c>
    </row>
    <row r="59" spans="1:6" x14ac:dyDescent="0.2">
      <c r="A59" s="76">
        <v>2014</v>
      </c>
      <c r="B59" s="68">
        <f t="shared" si="0"/>
        <v>56021</v>
      </c>
      <c r="C59" s="44">
        <f t="shared" si="0"/>
        <v>62837629860</v>
      </c>
      <c r="D59" s="70">
        <v>319113</v>
      </c>
      <c r="E59" s="44">
        <f t="shared" si="1"/>
        <v>1636180670</v>
      </c>
      <c r="F59" s="70">
        <v>6432</v>
      </c>
    </row>
    <row r="60" spans="1:6" x14ac:dyDescent="0.2">
      <c r="A60" s="76">
        <v>2015</v>
      </c>
      <c r="B60" s="68">
        <f t="shared" si="0"/>
        <v>66544</v>
      </c>
      <c r="C60" s="44">
        <f t="shared" si="0"/>
        <v>73304327840</v>
      </c>
      <c r="D60" s="70">
        <v>325500</v>
      </c>
      <c r="E60" s="44">
        <f t="shared" si="1"/>
        <v>1897842783</v>
      </c>
      <c r="F60" s="70">
        <v>6571</v>
      </c>
    </row>
    <row r="61" spans="1:6" x14ac:dyDescent="0.2">
      <c r="A61" s="76">
        <v>2016</v>
      </c>
      <c r="B61" s="68">
        <v>67245</v>
      </c>
      <c r="C61" s="44">
        <v>71606291668</v>
      </c>
      <c r="D61" s="70">
        <v>350000</v>
      </c>
      <c r="E61" s="44">
        <v>1829373550</v>
      </c>
      <c r="F61" s="70">
        <v>7033</v>
      </c>
    </row>
    <row r="62" spans="1:6" x14ac:dyDescent="0.2">
      <c r="A62" s="76">
        <v>2017</v>
      </c>
      <c r="B62" s="68">
        <v>66044</v>
      </c>
      <c r="C62" s="44">
        <v>64975675077</v>
      </c>
      <c r="D62" s="70">
        <v>380000</v>
      </c>
      <c r="E62" s="44">
        <v>1631485135</v>
      </c>
      <c r="F62" s="70">
        <v>7585</v>
      </c>
    </row>
    <row r="63" spans="1:6" x14ac:dyDescent="0.2">
      <c r="A63" s="77">
        <v>2018</v>
      </c>
      <c r="B63" s="71">
        <v>58223</v>
      </c>
      <c r="C63" s="75">
        <v>64562750800</v>
      </c>
      <c r="D63" s="72">
        <v>421448</v>
      </c>
      <c r="E63" s="75">
        <v>1635704360</v>
      </c>
      <c r="F63" s="72">
        <v>8498</v>
      </c>
    </row>
    <row r="64" spans="1:6" x14ac:dyDescent="0.2">
      <c r="C64" s="59"/>
      <c r="E64" s="59"/>
    </row>
    <row r="65" spans="1:5" x14ac:dyDescent="0.2">
      <c r="C65" s="59"/>
      <c r="E65" s="59"/>
    </row>
    <row r="66" spans="1:5" x14ac:dyDescent="0.2">
      <c r="A66" s="60"/>
      <c r="C66" s="59"/>
      <c r="E66" s="59"/>
    </row>
    <row r="67" spans="1:5" x14ac:dyDescent="0.2">
      <c r="C67" s="59"/>
      <c r="E67" s="59"/>
    </row>
    <row r="68" spans="1:5" x14ac:dyDescent="0.2">
      <c r="C68" s="59"/>
      <c r="E68" s="59"/>
    </row>
    <row r="69" spans="1:5" x14ac:dyDescent="0.2">
      <c r="C69" s="59"/>
      <c r="E69" s="59"/>
    </row>
    <row r="70" spans="1:5" x14ac:dyDescent="0.2">
      <c r="C70" s="59"/>
      <c r="E70" s="59"/>
    </row>
    <row r="71" spans="1:5" x14ac:dyDescent="0.2">
      <c r="C71" s="59"/>
      <c r="E71" s="59"/>
    </row>
  </sheetData>
  <mergeCells count="20">
    <mergeCell ref="A8:F8"/>
    <mergeCell ref="A48:A49"/>
    <mergeCell ref="B48:B49"/>
    <mergeCell ref="C28:D28"/>
    <mergeCell ref="E28:F28"/>
    <mergeCell ref="A29:A30"/>
    <mergeCell ref="B29:B30"/>
    <mergeCell ref="C47:D47"/>
    <mergeCell ref="E47:F47"/>
    <mergeCell ref="A46:F46"/>
    <mergeCell ref="A27:F27"/>
    <mergeCell ref="C9:D9"/>
    <mergeCell ref="E9:F9"/>
    <mergeCell ref="A10:A11"/>
    <mergeCell ref="B10:B11"/>
    <mergeCell ref="A1:F1"/>
    <mergeCell ref="A3:F3"/>
    <mergeCell ref="A4:F4"/>
    <mergeCell ref="A5:F5"/>
    <mergeCell ref="A6:F6"/>
  </mergeCells>
  <printOptions horizontalCentered="1"/>
  <pageMargins left="0.7" right="0.7" top="0.75" bottom="0.75" header="0.3" footer="0.3"/>
  <pageSetup scale="81" orientation="portrait" horizontalDpi="4294967295" verticalDpi="4294967295" r:id="rId1"/>
  <headerFooter>
    <oddFooter>&amp;C&amp;10&amp;K00-049&amp;P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9F0735-E6A0-411E-824A-46840D5FF217}"/>
</file>

<file path=customXml/itemProps2.xml><?xml version="1.0" encoding="utf-8"?>
<ds:datastoreItem xmlns:ds="http://schemas.openxmlformats.org/officeDocument/2006/customXml" ds:itemID="{8CE5A24C-5B3F-434F-97F6-76BB9F1A8586}"/>
</file>

<file path=customXml/itemProps3.xml><?xml version="1.0" encoding="utf-8"?>
<ds:datastoreItem xmlns:ds="http://schemas.openxmlformats.org/officeDocument/2006/customXml" ds:itemID="{E0BD7E95-99EF-4B70-BE81-7E03B9F394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1. Revenue Source</vt:lpstr>
      <vt:lpstr>2. Transactions</vt:lpstr>
      <vt:lpstr>3. by Mortgage Amount</vt:lpstr>
      <vt:lpstr>4. by Boro</vt:lpstr>
      <vt:lpstr>5. Mortgage Amt-Entities</vt:lpstr>
      <vt:lpstr>6. Boro -Entities</vt:lpstr>
      <vt:lpstr>7. Commercial</vt:lpstr>
      <vt:lpstr>8. Top Mortgages</vt:lpstr>
      <vt:lpstr>9. Historical</vt:lpstr>
      <vt:lpstr>'3. by Mortgage Amount'!Print_Area</vt:lpstr>
      <vt:lpstr>'5. Mortgage Amt-Entities'!Print_Area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MabutasM</dc:creator>
  <cp:lastModifiedBy>daboss</cp:lastModifiedBy>
  <cp:revision>1</cp:revision>
  <cp:lastPrinted>2020-03-06T15:43:59Z</cp:lastPrinted>
  <dcterms:created xsi:type="dcterms:W3CDTF">2016-09-15T17:09:00Z</dcterms:created>
  <dcterms:modified xsi:type="dcterms:W3CDTF">2020-03-25T20:07:12Z</dcterms:modified>
</cp:coreProperties>
</file>