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BUDGET\BUDGET &amp; BUDMOD 2022\"/>
    </mc:Choice>
  </mc:AlternateContent>
  <xr:revisionPtr revIDLastSave="0" documentId="13_ncr:1_{73A80565-57B0-42A1-93D5-442A93902CF5}" xr6:coauthVersionLast="45" xr6:coauthVersionMax="45" xr10:uidLastSave="{00000000-0000-0000-0000-000000000000}"/>
  <bookViews>
    <workbookView xWindow="-120" yWindow="-120" windowWidth="20730" windowHeight="11160" tabRatio="856" xr2:uid="{00000000-000D-0000-FFFF-FFFF00000000}"/>
  </bookViews>
  <sheets>
    <sheet name="Summary-Page 1" sheetId="1" r:id="rId1"/>
    <sheet name="Salary-Page 2" sheetId="2" r:id="rId2"/>
    <sheet name="Fringe-Non staff Serv-Page 3" sheetId="3" r:id="rId3"/>
    <sheet name="OTPS-Page4" sheetId="4" r:id="rId4"/>
    <sheet name="Additional Info- Page 3" sheetId="6" r:id="rId5"/>
    <sheet name="Title Codes" sheetId="5" r:id="rId6"/>
  </sheets>
  <definedNames>
    <definedName name="_Fill" localSheetId="2" hidden="1">'Fringe-Non staff Serv-Page 3'!$B$20:$B$31</definedName>
    <definedName name="_xlnm.Print_Area" localSheetId="4">'Additional Info- Page 3'!$A$1:$F$49</definedName>
    <definedName name="_xlnm.Print_Area" localSheetId="2">'Fringe-Non staff Serv-Page 3'!$A$1:$G$50</definedName>
    <definedName name="_xlnm.Print_Area" localSheetId="3">'OTPS-Page4'!$A$1:$H$62</definedName>
    <definedName name="_xlnm.Print_Area" localSheetId="1">'Salary-Page 2'!$A$1:$J$46</definedName>
    <definedName name="_xlnm.Print_Area" localSheetId="0">'Summary-Page 1'!$A$1:$H$51</definedName>
    <definedName name="_xlnm.Print_Area" localSheetId="5">'Title Codes'!$A$1:$I$127</definedName>
    <definedName name="Z_794A2220_0D2C_11D3_B0D5_0004ACA257E6_.wvu.PrintArea" localSheetId="2" hidden="1">'Fringe-Non staff Serv-Page 3'!$A$1:$G$50</definedName>
    <definedName name="Z_794A2220_0D2C_11D3_B0D5_0004ACA257E6_.wvu.PrintArea" localSheetId="1" hidden="1">'Salary-Page 2'!$B$1:$J$47</definedName>
    <definedName name="Z_C814F1E0_DDE9_11D2_A601_00A024C82E2A_.wvu.PrintArea" localSheetId="2" hidden="1">'Fringe-Non staff Serv-Page 3'!$A$1:$G$50</definedName>
    <definedName name="Z_C814F1E0_DDE9_11D2_A601_00A024C82E2A_.wvu.PrintArea" localSheetId="1" hidden="1">'Salary-Page 2'!$B$1:$J$47</definedName>
  </definedNames>
  <calcPr calcId="191029"/>
  <customWorkbookViews>
    <customWorkbookView name="FMS - Personal View" guid="{794A2220-0D2C-11D3-B0D5-0004ACA257E6}" mergeInterval="0" personalView="1" maximized="1" windowWidth="796" windowHeight="438" tabRatio="681" activeSheetId="1"/>
    <customWorkbookView name="DYCD - Personal View" guid="{C814F1E0-DDE9-11D2-A601-00A024C82E2A}" mergeInterval="0" personalView="1" maximized="1" windowWidth="636" windowHeight="318" tabRatio="68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4" l="1"/>
  <c r="G39" i="4" s="1"/>
  <c r="F28" i="4"/>
  <c r="G28" i="4" s="1"/>
  <c r="H45" i="4" l="1"/>
  <c r="A1" i="2" l="1"/>
  <c r="A1" i="3" s="1"/>
  <c r="A1" i="4" s="1"/>
  <c r="B1" i="6" s="1"/>
  <c r="F2" i="6" l="1"/>
  <c r="F11" i="3" l="1"/>
  <c r="F23" i="1" s="1"/>
  <c r="F40" i="1"/>
  <c r="E40" i="1" s="1"/>
  <c r="J24" i="2"/>
  <c r="J42" i="2" s="1"/>
  <c r="F22" i="1" s="1"/>
  <c r="E22" i="1" s="1"/>
  <c r="J41" i="2"/>
  <c r="G14" i="3"/>
  <c r="G24" i="1" s="1"/>
  <c r="E23" i="1"/>
  <c r="F37" i="1"/>
  <c r="G15" i="4"/>
  <c r="F35" i="1" s="1"/>
  <c r="E35" i="1" s="1"/>
  <c r="E19" i="3"/>
  <c r="G35" i="4"/>
  <c r="F38" i="1" s="1"/>
  <c r="E38" i="1" s="1"/>
  <c r="E27" i="3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7" i="2"/>
  <c r="E38" i="3"/>
  <c r="F44" i="3"/>
  <c r="F31" i="1" s="1"/>
  <c r="E31" i="1" s="1"/>
  <c r="J2" i="2"/>
  <c r="F3" i="6"/>
  <c r="F4" i="6"/>
  <c r="J3" i="2"/>
  <c r="J4" i="2"/>
  <c r="H2" i="4"/>
  <c r="F33" i="3"/>
  <c r="F29" i="1"/>
  <c r="E29" i="1" s="1"/>
  <c r="F34" i="1"/>
  <c r="E34" i="1" s="1"/>
  <c r="F53" i="4"/>
  <c r="E43" i="1" s="1"/>
  <c r="F43" i="1" s="1"/>
  <c r="H50" i="4"/>
  <c r="G42" i="1" s="1"/>
  <c r="E42" i="1" s="1"/>
  <c r="H47" i="4"/>
  <c r="G41" i="1" s="1"/>
  <c r="G37" i="4"/>
  <c r="F39" i="1" s="1"/>
  <c r="E39" i="1" s="1"/>
  <c r="G24" i="4"/>
  <c r="F36" i="1" s="1"/>
  <c r="E36" i="1" s="1"/>
  <c r="G2" i="3"/>
  <c r="G3" i="3"/>
  <c r="G4" i="3"/>
  <c r="H3" i="4"/>
  <c r="H4" i="4"/>
  <c r="G11" i="4"/>
  <c r="F38" i="3" l="1"/>
  <c r="F30" i="1" s="1"/>
  <c r="E30" i="1" s="1"/>
  <c r="F19" i="3"/>
  <c r="F27" i="1" s="1"/>
  <c r="E27" i="1" s="1"/>
  <c r="F27" i="3"/>
  <c r="F28" i="1" s="1"/>
  <c r="E28" i="1" s="1"/>
  <c r="E24" i="1"/>
  <c r="E25" i="1" s="1"/>
  <c r="G25" i="1"/>
  <c r="G44" i="1"/>
  <c r="G46" i="1" s="1"/>
  <c r="E41" i="1"/>
  <c r="E37" i="1"/>
  <c r="F44" i="1"/>
  <c r="F9" i="3"/>
  <c r="F8" i="3"/>
  <c r="F25" i="1"/>
  <c r="F10" i="3"/>
  <c r="E32" i="1" l="1"/>
  <c r="F32" i="1"/>
  <c r="F46" i="1" s="1"/>
  <c r="E44" i="1"/>
  <c r="G11" i="3"/>
  <c r="E46" i="1" l="1"/>
  <c r="D51" i="4" s="1"/>
  <c r="C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Adam Rabiner</author>
  </authors>
  <commentList>
    <comment ref="C16" authorId="0" shapeId="0" xr:uid="{00000000-0006-0000-0000-000001000000}">
      <text>
        <r>
          <rPr>
            <sz val="8"/>
            <color indexed="81"/>
            <rFont val="Tahoma"/>
            <family val="2"/>
          </rPr>
          <t>Please enter the date in the format: mm/dd/yy</t>
        </r>
      </text>
    </comment>
    <comment ref="E16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Please enter the date in the format: mm/dd/yy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lpantages</author>
    <author>nzsantiago</author>
  </authors>
  <commentList>
    <comment ref="E19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Please Note:
This field is a calculation from Consultants line 1,2,3,4 and cannot be changed manually.
</t>
        </r>
      </text>
    </comment>
    <comment ref="E27" authorId="1" shapeId="0" xr:uid="{00000000-0006-0000-0200-000002000000}">
      <text>
        <r>
          <rPr>
            <sz val="8"/>
            <color indexed="81"/>
            <rFont val="Tahoma"/>
            <family val="2"/>
          </rPr>
          <t>Please Note: This field is a calculation from Sub-contractors line 1,2,3 and cannot be changed manually.</t>
        </r>
      </text>
    </comment>
    <comment ref="E38" authorId="1" shapeId="0" xr:uid="{00000000-0006-0000-0200-000003000000}">
      <text>
        <r>
          <rPr>
            <sz val="8"/>
            <color indexed="81"/>
            <rFont val="Tahoma"/>
            <family val="2"/>
          </rPr>
          <t xml:space="preserve">Please Note: This field is a calculation from Vendors line 1, 2, 3 and cannot be changed manually.
</t>
        </r>
      </text>
    </comment>
  </commentList>
</comments>
</file>

<file path=xl/sharedStrings.xml><?xml version="1.0" encoding="utf-8"?>
<sst xmlns="http://schemas.openxmlformats.org/spreadsheetml/2006/main" count="635" uniqueCount="558">
  <si>
    <t>Address:</t>
  </si>
  <si>
    <t>Date Approved</t>
  </si>
  <si>
    <t>Approved by CAFD</t>
  </si>
  <si>
    <t>TOTAL</t>
  </si>
  <si>
    <t>PROGRAM</t>
  </si>
  <si>
    <t>Account Code</t>
  </si>
  <si>
    <t>PERSONNEL SERVICES</t>
  </si>
  <si>
    <t>BUDGET</t>
  </si>
  <si>
    <t>ADMINISTERED</t>
  </si>
  <si>
    <t xml:space="preserve">1100  </t>
  </si>
  <si>
    <t>Salaries and Wages</t>
  </si>
  <si>
    <t xml:space="preserve">1200  </t>
  </si>
  <si>
    <t xml:space="preserve">1300  </t>
  </si>
  <si>
    <t>Central Insurance Package</t>
  </si>
  <si>
    <t>TOTAL PERSONNEL SERVICES</t>
  </si>
  <si>
    <t xml:space="preserve">2200  </t>
  </si>
  <si>
    <t xml:space="preserve">2300  </t>
  </si>
  <si>
    <t>Stipends</t>
  </si>
  <si>
    <t>OTHER THAN PERSONNEL SERVICES</t>
  </si>
  <si>
    <t xml:space="preserve">3100  </t>
  </si>
  <si>
    <t>Consumable Supplies</t>
  </si>
  <si>
    <t xml:space="preserve">3200  </t>
  </si>
  <si>
    <t>Equipment Purchases</t>
  </si>
  <si>
    <t xml:space="preserve">3300  </t>
  </si>
  <si>
    <t>Equipment  Other</t>
  </si>
  <si>
    <t xml:space="preserve">3400  </t>
  </si>
  <si>
    <t xml:space="preserve">3500  </t>
  </si>
  <si>
    <t>Travel</t>
  </si>
  <si>
    <t xml:space="preserve">3600  </t>
  </si>
  <si>
    <t>Utilities &amp; Telephone</t>
  </si>
  <si>
    <t xml:space="preserve">3700  </t>
  </si>
  <si>
    <t xml:space="preserve">3800  </t>
  </si>
  <si>
    <t>Van Maintenance</t>
  </si>
  <si>
    <t>TOTAL OTHER THAN PERSONNEL SERVICES</t>
  </si>
  <si>
    <t>TOTAL DYCD COSTS</t>
  </si>
  <si>
    <t>Page 1 of 4</t>
  </si>
  <si>
    <t>Total Budgeted Salaries</t>
  </si>
  <si>
    <t>CENTRALLY</t>
  </si>
  <si>
    <t xml:space="preserve">FRINGE BENEFITS </t>
  </si>
  <si>
    <t>Page 2 of 4</t>
  </si>
  <si>
    <t>Acct Code</t>
  </si>
  <si>
    <t>C O N S U M A B L E  S U P P L I E S</t>
  </si>
  <si>
    <t>EQUIPMENT OTHER</t>
  </si>
  <si>
    <t>T R A V E L</t>
  </si>
  <si>
    <t>TOTAL UTILITIES AND TELEPHONE</t>
  </si>
  <si>
    <t>Page 4 of 4</t>
  </si>
  <si>
    <t>Funding Component:</t>
  </si>
  <si>
    <t>DYCD ID #:</t>
  </si>
  <si>
    <t>Budget Code:</t>
  </si>
  <si>
    <t>Name of CBO:</t>
  </si>
  <si>
    <t>Tel #:</t>
  </si>
  <si>
    <t>Fiscal Officer:</t>
  </si>
  <si>
    <t>EIN:</t>
  </si>
  <si>
    <t>SUI #:</t>
  </si>
  <si>
    <t>Through:</t>
  </si>
  <si>
    <t>Operating Period:</t>
  </si>
  <si>
    <t>Amendment #:</t>
  </si>
  <si>
    <t>In-Kind Contribution:</t>
  </si>
  <si>
    <t>Fiscal Agent Services</t>
  </si>
  <si>
    <t>FISCAL AGENT SERVICES</t>
  </si>
  <si>
    <t>Audit Costs</t>
  </si>
  <si>
    <t xml:space="preserve">3900  </t>
  </si>
  <si>
    <t xml:space="preserve">4000  </t>
  </si>
  <si>
    <t>TOTAL DYCD</t>
  </si>
  <si>
    <t>Page 3 of 4</t>
  </si>
  <si>
    <t>Hourly Rate</t>
  </si>
  <si>
    <t>Total Hours for Budget Period</t>
  </si>
  <si>
    <t>Total Amount Part Time Staff</t>
  </si>
  <si>
    <t># Of Pos.</t>
  </si>
  <si>
    <t>Annual Salary</t>
  </si>
  <si>
    <t>% Applied to DYCD</t>
  </si>
  <si>
    <t>Total DYCD Cost</t>
  </si>
  <si>
    <t>Title Code</t>
  </si>
  <si>
    <t>Full Time Employees Only</t>
  </si>
  <si>
    <t>Sub-Total</t>
  </si>
  <si>
    <t>FRINGE BENEFITS</t>
  </si>
  <si>
    <t>AUDIT COSTS **</t>
  </si>
  <si>
    <t xml:space="preserve">Fax #: </t>
  </si>
  <si>
    <t xml:space="preserve">Tel #: </t>
  </si>
  <si>
    <t xml:space="preserve"> # of Months</t>
  </si>
  <si>
    <t>FA Name:</t>
  </si>
  <si>
    <t>AA</t>
  </si>
  <si>
    <t>ADMINISTRATIVE ASSISTANT</t>
  </si>
  <si>
    <t>AB</t>
  </si>
  <si>
    <t>ASSISTANT BOOKKEEPER</t>
  </si>
  <si>
    <t>AC</t>
  </si>
  <si>
    <t>ACCOUNT SPECIALIST</t>
  </si>
  <si>
    <t>AD</t>
  </si>
  <si>
    <t>ADMINISTRATOR</t>
  </si>
  <si>
    <t>AE</t>
  </si>
  <si>
    <t>ASSISTANT EXECUTIVE DIRECTOR</t>
  </si>
  <si>
    <t>AI</t>
  </si>
  <si>
    <t>ARTISTIC INSTRUCTOR</t>
  </si>
  <si>
    <t>AP</t>
  </si>
  <si>
    <t>AFTER SCHOOL PROGRAM DIRECTOR</t>
  </si>
  <si>
    <t>AR</t>
  </si>
  <si>
    <t>ART SPECIALIST – ARTS PARTNER</t>
  </si>
  <si>
    <t>AS</t>
  </si>
  <si>
    <t>ACTIVITY SPECIALIST</t>
  </si>
  <si>
    <t>AT</t>
  </si>
  <si>
    <t>ATTENDANT</t>
  </si>
  <si>
    <t>AX</t>
  </si>
  <si>
    <t>ACTOR</t>
  </si>
  <si>
    <t>BA</t>
  </si>
  <si>
    <t>BA CASE PLANNER</t>
  </si>
  <si>
    <t>BK</t>
  </si>
  <si>
    <t>BOOKKEEPER</t>
  </si>
  <si>
    <t>BM</t>
  </si>
  <si>
    <t>BUDGET MANAGER</t>
  </si>
  <si>
    <t>BS</t>
  </si>
  <si>
    <t>BILINGUAL SPECIALIST</t>
  </si>
  <si>
    <t>CA</t>
  </si>
  <si>
    <t>COACHES</t>
  </si>
  <si>
    <t>CC</t>
  </si>
  <si>
    <t>CHILD CARE PROVIDER</t>
  </si>
  <si>
    <t>CI</t>
  </si>
  <si>
    <t>CAMP INSTRUCTOR</t>
  </si>
  <si>
    <t>CK</t>
  </si>
  <si>
    <t>COOK</t>
  </si>
  <si>
    <t>CL</t>
  </si>
  <si>
    <t>CLERK</t>
  </si>
  <si>
    <t>CM</t>
  </si>
  <si>
    <t>CONTRACT MANAGER</t>
  </si>
  <si>
    <t>CO</t>
  </si>
  <si>
    <t>COUNSELOR</t>
  </si>
  <si>
    <t>CP</t>
  </si>
  <si>
    <t>CASE PLANNER</t>
  </si>
  <si>
    <t>CR</t>
  </si>
  <si>
    <t>COORDINATOR</t>
  </si>
  <si>
    <t>CS</t>
  </si>
  <si>
    <t>COUNSELING SPECIALIST</t>
  </si>
  <si>
    <t>CT</t>
  </si>
  <si>
    <t>CONTROLLER</t>
  </si>
  <si>
    <t>CU</t>
  </si>
  <si>
    <t>CUSTODIAN</t>
  </si>
  <si>
    <t>CW</t>
  </si>
  <si>
    <t>CASE WORKER</t>
  </si>
  <si>
    <t>DC</t>
  </si>
  <si>
    <t>DRUG COUNSELOR</t>
  </si>
  <si>
    <t>DD</t>
  </si>
  <si>
    <t>DEPUTY DIRECTOR</t>
  </si>
  <si>
    <t>DE</t>
  </si>
  <si>
    <t>DIRECTOR</t>
  </si>
  <si>
    <t>DF</t>
  </si>
  <si>
    <t>DIRECTOR OF FINANCE</t>
  </si>
  <si>
    <t>DI</t>
  </si>
  <si>
    <t>DANCE INSTRUCTOR</t>
  </si>
  <si>
    <t>DP</t>
  </si>
  <si>
    <t>DIRECTOR OF PERSONNEL</t>
  </si>
  <si>
    <t>DR</t>
  </si>
  <si>
    <t>DOCTOR</t>
  </si>
  <si>
    <t>DS</t>
  </si>
  <si>
    <t>DEVELOPMENT SPECIALIST</t>
  </si>
  <si>
    <t>DT</t>
  </si>
  <si>
    <t>DIRECTOR OF PROGRAM AND JOB DEVELOPMENT</t>
  </si>
  <si>
    <t>DV</t>
  </si>
  <si>
    <t>DRIVER</t>
  </si>
  <si>
    <t>EA</t>
  </si>
  <si>
    <t>EDUCATIONAL ADVISOR</t>
  </si>
  <si>
    <t>EC</t>
  </si>
  <si>
    <t>EDUCATION COORDINATOR (TEACHER LICENSE)</t>
  </si>
  <si>
    <t>ED</t>
  </si>
  <si>
    <t>EXECUTIVE DIRECTOR</t>
  </si>
  <si>
    <t>EI</t>
  </si>
  <si>
    <t>EDITOR</t>
  </si>
  <si>
    <t>EP</t>
  </si>
  <si>
    <t>EXHIBITION PREPARER</t>
  </si>
  <si>
    <t>ES</t>
  </si>
  <si>
    <t>EMPLOYMENT/EDUCATION SPECIALIST</t>
  </si>
  <si>
    <t>FA</t>
  </si>
  <si>
    <t>FACILITATOR</t>
  </si>
  <si>
    <t>FC</t>
  </si>
  <si>
    <t>FAMILY COUNSELOR</t>
  </si>
  <si>
    <t>FD</t>
  </si>
  <si>
    <t>FOSTER CARE DIRECTOR</t>
  </si>
  <si>
    <t>FO</t>
  </si>
  <si>
    <t>FISCAL OFFICER</t>
  </si>
  <si>
    <t>FW</t>
  </si>
  <si>
    <t>FAMILY WORKER</t>
  </si>
  <si>
    <t>GL</t>
  </si>
  <si>
    <t>GROUP LEADER</t>
  </si>
  <si>
    <t>GW</t>
  </si>
  <si>
    <t>GROUP WORKER</t>
  </si>
  <si>
    <t>HC</t>
  </si>
  <si>
    <t>HEALTH COUNSELOR</t>
  </si>
  <si>
    <t>HM</t>
  </si>
  <si>
    <t>HOUSE MANAGER</t>
  </si>
  <si>
    <t>HP</t>
  </si>
  <si>
    <t>HOUSE PARENT</t>
  </si>
  <si>
    <t>HS</t>
  </si>
  <si>
    <t>HOUSING/HOMELESS SPECIALIST</t>
  </si>
  <si>
    <t>IC</t>
  </si>
  <si>
    <t>IMMIGRATION COORDINATOR</t>
  </si>
  <si>
    <t>IN</t>
  </si>
  <si>
    <t>INSTRUCTOR</t>
  </si>
  <si>
    <t>IS</t>
  </si>
  <si>
    <t>IMMIGRATION SPECIALIST</t>
  </si>
  <si>
    <t>JA</t>
  </si>
  <si>
    <t>JANITOR</t>
  </si>
  <si>
    <t>JC</t>
  </si>
  <si>
    <t>JUVENILE COORDINATOR</t>
  </si>
  <si>
    <t>JD</t>
  </si>
  <si>
    <t>JOB DEVELOPER</t>
  </si>
  <si>
    <t>JR</t>
  </si>
  <si>
    <t>JOB READINESS COUNSELOR</t>
  </si>
  <si>
    <t>LA</t>
  </si>
  <si>
    <t>LITERARY ARTIST</t>
  </si>
  <si>
    <t>LC</t>
  </si>
  <si>
    <t>LATCHKEY COORDINATOR</t>
  </si>
  <si>
    <t>LD</t>
  </si>
  <si>
    <t>LEADERSHIP DEVELOPMENT SPECIALIST</t>
  </si>
  <si>
    <t>LG</t>
  </si>
  <si>
    <t>LIFEGUARD</t>
  </si>
  <si>
    <t>LS</t>
  </si>
  <si>
    <t>LEADERSHIP SPECIALIST</t>
  </si>
  <si>
    <t>MA</t>
  </si>
  <si>
    <t>MAINTENANCE</t>
  </si>
  <si>
    <t>MC</t>
  </si>
  <si>
    <t>MEDIATOR COUNSELOR</t>
  </si>
  <si>
    <t>ME</t>
  </si>
  <si>
    <t>MENTOR</t>
  </si>
  <si>
    <t>MI</t>
  </si>
  <si>
    <t>MUSIC INSTRUCTOR</t>
  </si>
  <si>
    <t>MS</t>
  </si>
  <si>
    <t>MSW CASE PLANNER</t>
  </si>
  <si>
    <t>OM</t>
  </si>
  <si>
    <t>OFFICE MANAGER</t>
  </si>
  <si>
    <t>OW</t>
  </si>
  <si>
    <t>OUTREACH WORKER</t>
  </si>
  <si>
    <t>PA</t>
  </si>
  <si>
    <t>PROGRAM DIRECTOR ASSISTANT</t>
  </si>
  <si>
    <t>PB</t>
  </si>
  <si>
    <t>PHYSICIAN’S ASSISTANT</t>
  </si>
  <si>
    <t>PC</t>
  </si>
  <si>
    <t>PROGRAM COORDINATOR</t>
  </si>
  <si>
    <t>PD</t>
  </si>
  <si>
    <t>PROGRAM DIRECTOR</t>
  </si>
  <si>
    <t>PE</t>
  </si>
  <si>
    <t>PARENT AIDE</t>
  </si>
  <si>
    <t>PJ</t>
  </si>
  <si>
    <t>PROJECT COORDINATOR</t>
  </si>
  <si>
    <t>PL</t>
  </si>
  <si>
    <t>PARALEGAL</t>
  </si>
  <si>
    <t>PM</t>
  </si>
  <si>
    <t>PROGRAM DIRECTOR (MD LICENSE)</t>
  </si>
  <si>
    <t>PO</t>
  </si>
  <si>
    <t>DIRECTOR OF PROGRAM OPERATIONS</t>
  </si>
  <si>
    <t>PR</t>
  </si>
  <si>
    <t>PROGRAM AIDE</t>
  </si>
  <si>
    <t>PS</t>
  </si>
  <si>
    <t>PROGRAM SUPERVISOR</t>
  </si>
  <si>
    <t>PT</t>
  </si>
  <si>
    <t>PROGRAM DIRECTOR (TEACHER LICENSE)</t>
  </si>
  <si>
    <t>RC</t>
  </si>
  <si>
    <t>RECEPTIONIST</t>
  </si>
  <si>
    <t>RD</t>
  </si>
  <si>
    <t>REGIONAL DIRECTOR</t>
  </si>
  <si>
    <t>RE</t>
  </si>
  <si>
    <t>RELIEF</t>
  </si>
  <si>
    <t>RN</t>
  </si>
  <si>
    <t>REGISTERED NURSE</t>
  </si>
  <si>
    <t>RR</t>
  </si>
  <si>
    <t>RECREATION COORDINATOR</t>
  </si>
  <si>
    <t>RS</t>
  </si>
  <si>
    <t>RECREATION SPECIALIST</t>
  </si>
  <si>
    <t>SA</t>
  </si>
  <si>
    <t>STAFF ATTORNEY</t>
  </si>
  <si>
    <t>SC</t>
  </si>
  <si>
    <t>SERVICES COORDINATOR</t>
  </si>
  <si>
    <t>SE</t>
  </si>
  <si>
    <t>SECRETARY</t>
  </si>
  <si>
    <t>SF</t>
  </si>
  <si>
    <t>ADMINISTRATIVE SECRETARY</t>
  </si>
  <si>
    <t>SG</t>
  </si>
  <si>
    <t>SECURITY GUARD</t>
  </si>
  <si>
    <t>SI</t>
  </si>
  <si>
    <t>SHOP INSTRUCTOR</t>
  </si>
  <si>
    <t>SN</t>
  </si>
  <si>
    <t>SENIOR ACCOUNTANT</t>
  </si>
  <si>
    <t>SS</t>
  </si>
  <si>
    <t>SUMMER STAFF</t>
  </si>
  <si>
    <t>ST</t>
  </si>
  <si>
    <t>STREET WORKER</t>
  </si>
  <si>
    <t>SU</t>
  </si>
  <si>
    <t>SUPERVISOR</t>
  </si>
  <si>
    <t>SW</t>
  </si>
  <si>
    <t>SOCIAL WORKER (M.S.W.)</t>
  </si>
  <si>
    <t>TA</t>
  </si>
  <si>
    <t>TEACHER AIDE</t>
  </si>
  <si>
    <t>TE</t>
  </si>
  <si>
    <t>TEACHER (TEACHER LICENSE)</t>
  </si>
  <si>
    <t>TH</t>
  </si>
  <si>
    <t>THERAPIST</t>
  </si>
  <si>
    <t>TL</t>
  </si>
  <si>
    <t>TEAM LEADER</t>
  </si>
  <si>
    <t>TM</t>
  </si>
  <si>
    <t>TRAINING MONITOR</t>
  </si>
  <si>
    <t>TS</t>
  </si>
  <si>
    <t>TRAINING SPECIALIST</t>
  </si>
  <si>
    <t>TU</t>
  </si>
  <si>
    <t>TUTOR</t>
  </si>
  <si>
    <t>TY</t>
  </si>
  <si>
    <t>TYPIST/TEACHER AIDE</t>
  </si>
  <si>
    <t>UD</t>
  </si>
  <si>
    <t>UNIT DIRECTOR</t>
  </si>
  <si>
    <t>UH</t>
  </si>
  <si>
    <t>URBAN HOUSING SPECIALIST</t>
  </si>
  <si>
    <t>VA</t>
  </si>
  <si>
    <t>VISUAL ARTIST</t>
  </si>
  <si>
    <t>VC</t>
  </si>
  <si>
    <t>VOLUNTEER COORDINATOR</t>
  </si>
  <si>
    <t>WF</t>
  </si>
  <si>
    <t>WORKSHOP FACILITATOR</t>
  </si>
  <si>
    <t>WI</t>
  </si>
  <si>
    <t>WRITING INSTRUCTOR</t>
  </si>
  <si>
    <t>WL</t>
  </si>
  <si>
    <t>WORKSHOP LEADER</t>
  </si>
  <si>
    <t>WS</t>
  </si>
  <si>
    <t>WATER SAFETY INSTRUCTOR</t>
  </si>
  <si>
    <t>YC</t>
  </si>
  <si>
    <t>YOUTH COUNSELOR</t>
  </si>
  <si>
    <t>YE</t>
  </si>
  <si>
    <t>YOUTH EMPLOYMENT COORDINATOR</t>
  </si>
  <si>
    <t>YW</t>
  </si>
  <si>
    <t>YOUTH WORKER</t>
  </si>
  <si>
    <t>CZ</t>
  </si>
  <si>
    <t>COMPUTER SPECIALIST</t>
  </si>
  <si>
    <t>AA -  ADMINISTRATIVE ASSISTANT</t>
  </si>
  <si>
    <t>AB -  ASSISTANT BOOKKEEPER</t>
  </si>
  <si>
    <t>AC -  ACCOUNT SPECIALIST</t>
  </si>
  <si>
    <t>AD -  ADMINISTRATOR</t>
  </si>
  <si>
    <t>AE -  ASSISTANT EXECUTIVE DIRECTOR</t>
  </si>
  <si>
    <t>AI -  ARTISTIC INSTRUCTOR</t>
  </si>
  <si>
    <t>AP -  AFTER SCHOOL PROGRAM DIRECTOR</t>
  </si>
  <si>
    <t>AR -  ART SPECIALIST – ARTS PARTNER</t>
  </si>
  <si>
    <t>AS -  ACTIVITY SPECIALIST</t>
  </si>
  <si>
    <t>AT -  ATTENDANT</t>
  </si>
  <si>
    <t>AX -  ACTOR</t>
  </si>
  <si>
    <t>BA -  BA CASE PLANNER</t>
  </si>
  <si>
    <t>BK -  BOOKKEEPER</t>
  </si>
  <si>
    <t>BM -  BUDGET MANAGER</t>
  </si>
  <si>
    <t>BS -  BILINGUAL SPECIALIST</t>
  </si>
  <si>
    <t>CA -  COACHES</t>
  </si>
  <si>
    <t>CC -  CHILD CARE PROVIDER</t>
  </si>
  <si>
    <t>CI -  CAMP INSTRUCTOR</t>
  </si>
  <si>
    <t>CK -  COOK</t>
  </si>
  <si>
    <t>CL -  CLERK</t>
  </si>
  <si>
    <t>CM -  CONTRACT MANAGER</t>
  </si>
  <si>
    <t>CO -  COUNSELOR</t>
  </si>
  <si>
    <t>CP -  CASE PLANNER</t>
  </si>
  <si>
    <t>CR -  COORDINATOR</t>
  </si>
  <si>
    <t>CS -  COUNSELING SPECIALIST</t>
  </si>
  <si>
    <t>CT -  CONTROLLER</t>
  </si>
  <si>
    <t>CU -  CUSTODIAN</t>
  </si>
  <si>
    <t>CW -  CASE WORKER</t>
  </si>
  <si>
    <t>CZ -  COMPUTER SPECIALIST</t>
  </si>
  <si>
    <t>DC -  DRUG COUNSELOR</t>
  </si>
  <si>
    <t>DD -  DEPUTY DIRECTOR</t>
  </si>
  <si>
    <t>DE -  DIRECTOR</t>
  </si>
  <si>
    <t>DF -  DIRECTOR OF FINANCE</t>
  </si>
  <si>
    <t>DI -  DANCE INSTRUCTOR</t>
  </si>
  <si>
    <t>DP -  DIRECTOR OF PERSONNEL</t>
  </si>
  <si>
    <t>DR -  DOCTOR</t>
  </si>
  <si>
    <t>DS -  DEVELOPMENT SPECIALIST</t>
  </si>
  <si>
    <t>DT -  DIRECTOR OF PROGRAM AND JOB DEVELOPMENT</t>
  </si>
  <si>
    <t>DV -  DRIVER</t>
  </si>
  <si>
    <t>EA -  EDUCATIONAL ADVISOR</t>
  </si>
  <si>
    <t>EC -  EDUCATION COORDINATOR (TEACHER LICENSE)</t>
  </si>
  <si>
    <t>ED -  EXECUTIVE DIRECTOR</t>
  </si>
  <si>
    <t>EI -  EDITOR</t>
  </si>
  <si>
    <t>EP -  EXHIBITION PREPARER</t>
  </si>
  <si>
    <t>ES -  EMPLOYMENT/EDUCATION SPECIALIST</t>
  </si>
  <si>
    <t>FA -  FACILITATOR</t>
  </si>
  <si>
    <t>FC -  FAMILY COUNSELOR</t>
  </si>
  <si>
    <t>FD -  FOSTER CARE DIRECTOR</t>
  </si>
  <si>
    <t>FO -  FISCAL OFFICER</t>
  </si>
  <si>
    <t>FW -  FAMILY WORKER</t>
  </si>
  <si>
    <t>GL -  GROUP LEADER</t>
  </si>
  <si>
    <t>GW -  GROUP WORKER</t>
  </si>
  <si>
    <t>HC -  HEALTH COUNSELOR</t>
  </si>
  <si>
    <t>HM -  HOUSE MANAGER</t>
  </si>
  <si>
    <t>HP -  HOUSE PARENT</t>
  </si>
  <si>
    <t>HS -  HOUSING/HOMELESS SPECIALIST</t>
  </si>
  <si>
    <t>IC -  IMMIGRATION COORDINATOR</t>
  </si>
  <si>
    <t>IN -  INSTRUCTOR</t>
  </si>
  <si>
    <t>IS -  IMMIGRATION SPECIALIST</t>
  </si>
  <si>
    <t>JA -  JANITOR</t>
  </si>
  <si>
    <t>JC -  JUVENILE COORDINATOR</t>
  </si>
  <si>
    <t>JD -  JOB DEVELOPER</t>
  </si>
  <si>
    <t>JR -  JOB READINESS COUNSELOR</t>
  </si>
  <si>
    <t>LA -  LITERARY ARTIST</t>
  </si>
  <si>
    <t>LC -  LATCHKEY COORDINATOR</t>
  </si>
  <si>
    <t>LD -  LEADERSHIP DEVELOPMENT SPECIALIST</t>
  </si>
  <si>
    <t>LG -  LIFEGUARD</t>
  </si>
  <si>
    <t>LS -  LEADERSHIP SPECIALIST</t>
  </si>
  <si>
    <t>MA -  MAINTENANCE</t>
  </si>
  <si>
    <t>MC -  MEDIATOR COUNSELOR</t>
  </si>
  <si>
    <t>ME -  MENTOR</t>
  </si>
  <si>
    <t>MI -  MUSIC INSTRUCTOR</t>
  </si>
  <si>
    <t>MS -  MSW CASE PLANNER</t>
  </si>
  <si>
    <t>OM -  OFFICE MANAGER</t>
  </si>
  <si>
    <t>OW -  OUTREACH WORKER</t>
  </si>
  <si>
    <t>PA -  PROGRAM DIRECTOR ASSISTANT</t>
  </si>
  <si>
    <t>PB -  PHYSICIAN’S ASSISTANT</t>
  </si>
  <si>
    <t>PC -  PROGRAM COORDINATOR</t>
  </si>
  <si>
    <t>PD -  PROGRAM DIRECTOR</t>
  </si>
  <si>
    <t>PE -  PARENT AIDE</t>
  </si>
  <si>
    <t>PJ -  PROJECT COORDINATOR</t>
  </si>
  <si>
    <t>PL -  PARALEGAL</t>
  </si>
  <si>
    <t>PM -  PROGRAM DIRECTOR (MD LICENSE)</t>
  </si>
  <si>
    <t>PO -  DIRECTOR OF PROGRAM OPERATIONS</t>
  </si>
  <si>
    <t>PR -  PROGRAM AIDE</t>
  </si>
  <si>
    <t>PS -  PROGRAM SUPERVISOR</t>
  </si>
  <si>
    <t>PT -  PROGRAM DIRECTOR (TEACHER LICENSE)</t>
  </si>
  <si>
    <t>RC -  RECEPTIONIST</t>
  </si>
  <si>
    <t>RD -  REGIONAL DIRECTOR</t>
  </si>
  <si>
    <t>RE -  RELIEF</t>
  </si>
  <si>
    <t>RN -  REGISTERED NURSE</t>
  </si>
  <si>
    <t>RR -  RECREATION COORDINATOR</t>
  </si>
  <si>
    <t>RS -  RECREATION SPECIALIST</t>
  </si>
  <si>
    <t>SA -  STAFF ATTORNEY</t>
  </si>
  <si>
    <t>SC -  SERVICES COORDINATOR</t>
  </si>
  <si>
    <t>SE -  SECRETARY</t>
  </si>
  <si>
    <t>SF -  ADMINISTRATIVE SECRETARY</t>
  </si>
  <si>
    <t>SG -  SECURITY GUARD</t>
  </si>
  <si>
    <t>SI -  SHOP INSTRUCTOR</t>
  </si>
  <si>
    <t>SN -  SENIOR ACCOUNTANT</t>
  </si>
  <si>
    <t>SS -  SUMMER STAFF</t>
  </si>
  <si>
    <t>ST -  STREET WORKER</t>
  </si>
  <si>
    <t>SU -  SUPERVISOR</t>
  </si>
  <si>
    <t>SW -  SOCIAL WORKER (M.S.W.)</t>
  </si>
  <si>
    <t>TA -  TEACHER AIDE</t>
  </si>
  <si>
    <t>TE -  TEACHER (TEACHER LICENSE)</t>
  </si>
  <si>
    <t>TH -  THERAPIST</t>
  </si>
  <si>
    <t>TL -  TEAM LEADER</t>
  </si>
  <si>
    <t>TM -  TRAINING MONITOR</t>
  </si>
  <si>
    <t>TS -  TRAINING SPECIALIST</t>
  </si>
  <si>
    <t>TU -  TUTOR</t>
  </si>
  <si>
    <t>TY -  TYPIST/TEACHER AIDE</t>
  </si>
  <si>
    <t>UD -  UNIT DIRECTOR</t>
  </si>
  <si>
    <t>UH -  URBAN HOUSING SPECIALIST</t>
  </si>
  <si>
    <t>VA -  VISUAL ARTIST</t>
  </si>
  <si>
    <t>VC -  VOLUNTEER COORDINATOR</t>
  </si>
  <si>
    <t>WF -  WORKSHOP FACILITATOR</t>
  </si>
  <si>
    <t>WI -  WRITING INSTRUCTOR</t>
  </si>
  <si>
    <t>WL -  WORKSHOP LEADER</t>
  </si>
  <si>
    <t>WS -  WATER SAFETY INSTRUCTOR</t>
  </si>
  <si>
    <t>YC -  YOUTH COUNSELOR</t>
  </si>
  <si>
    <t>YE -  YOUTH EMPLOYMENT COORDINATOR</t>
  </si>
  <si>
    <t>YW -  YOUTH WORKER</t>
  </si>
  <si>
    <t>Department of Youth and Community Development</t>
  </si>
  <si>
    <t>Fiscal Agent:  [   ]YES    [   ]No</t>
  </si>
  <si>
    <r>
      <t xml:space="preserve">VAN MAINTENANCE </t>
    </r>
    <r>
      <rPr>
        <sz val="9"/>
        <rFont val="Arial"/>
        <family val="2"/>
      </rPr>
      <t>(For DYCD assigned vans)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</si>
  <si>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and cannot be changed manually.</t>
    </r>
  </si>
  <si>
    <r>
      <t xml:space="preserve">Please note: </t>
    </r>
    <r>
      <rPr>
        <b/>
        <i/>
        <u/>
        <sz val="12"/>
        <rFont val="Times New Roman"/>
        <family val="1"/>
      </rPr>
      <t>All highlighted fields (Blue) are calculated automatically from pages 2, 3, &amp; 4 and cannot be changed manually.</t>
    </r>
  </si>
  <si>
    <t>Note: Centrally Administered - Items covered by DYCD Policies are non-reimbursable items.</t>
  </si>
  <si>
    <t>Fringe Benefits*</t>
  </si>
  <si>
    <t>Maintenance, Repairs, Rentals, &amp; Computer Software</t>
  </si>
  <si>
    <t xml:space="preserve">         Total CBO Budget (all sources)</t>
  </si>
  <si>
    <r>
      <t xml:space="preserve">3710    </t>
    </r>
    <r>
      <rPr>
        <sz val="12"/>
        <rFont val="Arial"/>
        <family val="2"/>
      </rPr>
      <t>Other Costs</t>
    </r>
  </si>
  <si>
    <t xml:space="preserve">Central Insurance Program (CIP) ** </t>
  </si>
  <si>
    <t xml:space="preserve"> CENTRAL INSURANCE PROGRAM (CIP)</t>
  </si>
  <si>
    <t>Prov EIN</t>
  </si>
  <si>
    <t>Amount</t>
  </si>
  <si>
    <t>XX</t>
  </si>
  <si>
    <t>COLA ASC INCREASE</t>
  </si>
  <si>
    <t>XX -  COLA ASC INCREASE</t>
  </si>
  <si>
    <t>Consultants</t>
  </si>
  <si>
    <t>NON STAFF SERVICES</t>
  </si>
  <si>
    <t>TOTAL NON STAFF SERVICES</t>
  </si>
  <si>
    <t>Description of Service</t>
  </si>
  <si>
    <t>Vendors</t>
  </si>
  <si>
    <t>Fiscal Conduit</t>
  </si>
  <si>
    <t>2100</t>
  </si>
  <si>
    <t>2200</t>
  </si>
  <si>
    <t>2300</t>
  </si>
  <si>
    <t>2400</t>
  </si>
  <si>
    <t>2500</t>
  </si>
  <si>
    <t>Complete only if you need additional lines</t>
  </si>
  <si>
    <r>
      <t xml:space="preserve">Other Operational Costs </t>
    </r>
    <r>
      <rPr>
        <sz val="10"/>
        <rFont val="Arial"/>
        <family val="2"/>
      </rPr>
      <t>(total of Lines 3710 &amp; 3720)</t>
    </r>
  </si>
  <si>
    <r>
      <t xml:space="preserve">OTHER OPERATIONAL COSTS </t>
    </r>
    <r>
      <rPr>
        <b/>
        <sz val="10"/>
        <rFont val="Arial"/>
        <family val="2"/>
      </rPr>
      <t xml:space="preserve"> (total of Lines 3710 &amp; 3720)</t>
    </r>
  </si>
  <si>
    <t>PAGE 3-A</t>
  </si>
  <si>
    <t>** CIP rate is 4.5% of total budget.</t>
  </si>
  <si>
    <t>Copiers, Computers, Printers, and Furniture, Etc.</t>
  </si>
  <si>
    <r>
      <t xml:space="preserve">Consultant Name </t>
    </r>
    <r>
      <rPr>
        <b/>
        <sz val="8"/>
        <rFont val="Arial"/>
        <family val="2"/>
      </rPr>
      <t/>
    </r>
  </si>
  <si>
    <t>Line 1</t>
  </si>
  <si>
    <t>Line 2</t>
  </si>
  <si>
    <t>Line 3</t>
  </si>
  <si>
    <t>Line 4</t>
  </si>
  <si>
    <t>Line 5</t>
  </si>
  <si>
    <t>Line 6</t>
  </si>
  <si>
    <t>Line 7</t>
  </si>
  <si>
    <t>Line 8</t>
  </si>
  <si>
    <t>Line 9</t>
  </si>
  <si>
    <t>Line 10</t>
  </si>
  <si>
    <t>Line 11</t>
  </si>
  <si>
    <t>Line 12</t>
  </si>
  <si>
    <t>Line 13</t>
  </si>
  <si>
    <t>Line 14</t>
  </si>
  <si>
    <t>Line 15</t>
  </si>
  <si>
    <t>Line 16</t>
  </si>
  <si>
    <t>Line 17</t>
  </si>
  <si>
    <t>Line 18</t>
  </si>
  <si>
    <t xml:space="preserve">STIPENDS </t>
  </si>
  <si>
    <t xml:space="preserve">Amount </t>
  </si>
  <si>
    <t>Consultant Name (Cont'd page 3)</t>
  </si>
  <si>
    <r>
      <t>Vendors (</t>
    </r>
    <r>
      <rPr>
        <b/>
        <sz val="9"/>
        <rFont val="Arial"/>
        <family val="2"/>
      </rPr>
      <t>Maintain on Site- DO NOT ATTACH Vendor Agreements</t>
    </r>
    <r>
      <rPr>
        <b/>
        <sz val="11"/>
        <rFont val="Arial"/>
        <family val="2"/>
      </rPr>
      <t>)</t>
    </r>
  </si>
  <si>
    <t>Fiscal Conduit (Discretionary Contracts Only)</t>
  </si>
  <si>
    <t>Fiscal Conduit's Subrecipient Service Provider</t>
  </si>
  <si>
    <t>Vendor Name</t>
  </si>
  <si>
    <t>Type of service</t>
  </si>
  <si>
    <r>
      <t xml:space="preserve">Space Cost    </t>
    </r>
    <r>
      <rPr>
        <sz val="10"/>
        <rFont val="Arial"/>
        <family val="2"/>
      </rPr>
      <t>(total of Lines 3410 &amp; 3420)</t>
    </r>
  </si>
  <si>
    <t xml:space="preserve">Position/Title </t>
  </si>
  <si>
    <t xml:space="preserve">E Q U I P M E N T   P U R C H A S E S </t>
  </si>
  <si>
    <t xml:space="preserve">Attach itemized equipment list.  </t>
  </si>
  <si>
    <t xml:space="preserve">   Department Of Education Permit and/or month to month rental agreement at the time of the budget submission. </t>
  </si>
  <si>
    <r>
      <t xml:space="preserve">   For official use only:                                                              </t>
    </r>
    <r>
      <rPr>
        <sz val="8"/>
        <rFont val="Arial"/>
        <family val="2"/>
      </rPr>
      <t xml:space="preserve">  Approved by Program         Date Approved                Telephone #</t>
    </r>
  </si>
  <si>
    <t>Sub Recipient Service Provider</t>
  </si>
  <si>
    <t>Ex. Director:</t>
  </si>
  <si>
    <t>E-Mail:</t>
  </si>
  <si>
    <t>Cash Contribution:</t>
  </si>
  <si>
    <t xml:space="preserve"> * Note: Part Time employees must work fewer than 35  hours per week </t>
  </si>
  <si>
    <t>Part Time Employees Only*</t>
  </si>
  <si>
    <t>Office, Program and Maintenance Supplies</t>
  </si>
  <si>
    <t>Staff Travel, Bus Trips, Other</t>
  </si>
  <si>
    <t xml:space="preserve">Liability Ins., Postage,  Admission tickets, Printing &amp; Publications </t>
  </si>
  <si>
    <t>Food &amp; Refreshments, Participant Costs, Sports Supplies, Etc.</t>
  </si>
  <si>
    <t>EU</t>
  </si>
  <si>
    <t>EDUCATION SPECIALIST</t>
  </si>
  <si>
    <t>EU -  EDUCATION SPECIALIST</t>
  </si>
  <si>
    <t>CIP must be 4.5% of Total Budgeted Amount</t>
  </si>
  <si>
    <t>Subcontractor Name (Cont'd page 3)</t>
  </si>
  <si>
    <t xml:space="preserve">Subcontractor Name </t>
  </si>
  <si>
    <t>Subcontractors</t>
  </si>
  <si>
    <r>
      <t xml:space="preserve">Based on your total salaries the </t>
    </r>
    <r>
      <rPr>
        <b/>
        <sz val="12"/>
        <rFont val="Times New Roman"/>
        <family val="1"/>
      </rPr>
      <t>maximum</t>
    </r>
    <r>
      <rPr>
        <sz val="12"/>
        <rFont val="Times New Roman"/>
        <family val="1"/>
      </rPr>
      <t xml:space="preserve"> amount for Fringe is 35%</t>
    </r>
  </si>
  <si>
    <t>includes Cable, Telephone, Internet</t>
  </si>
  <si>
    <t>General Liability, Workers' Compensation and Disability are covered under the DYCD Central Insurance Program (CIP).</t>
  </si>
  <si>
    <t>FICA at 7.65%, Unemployment Insurance, Medical, Workers Compensation, Disability, Life Insurance &amp; Pension</t>
  </si>
  <si>
    <r>
      <t>Bank Charges, Training &amp; Conferences, Audit Fee</t>
    </r>
    <r>
      <rPr>
        <sz val="10"/>
        <color rgb="FFFF0000"/>
        <rFont val="Arial"/>
        <family val="2"/>
      </rPr>
      <t>*</t>
    </r>
  </si>
  <si>
    <t>Additional Sheet for Consultants, Subcontractors, Fiscal Conduit (Continued from Page 3)</t>
  </si>
  <si>
    <t>DYCD Title Codes</t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</si>
  <si>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</t>
    </r>
    <r>
      <rPr>
        <u/>
        <sz val="12"/>
        <rFont val="Times New Roman"/>
        <family val="1"/>
      </rPr>
      <t xml:space="preserve">not </t>
    </r>
    <r>
      <rPr>
        <sz val="12"/>
        <rFont val="Times New Roman"/>
        <family val="1"/>
      </rPr>
      <t>under Fiscal Agent) is 7.99%</t>
    </r>
  </si>
  <si>
    <r>
      <t xml:space="preserve">Based on your total salaries the </t>
    </r>
    <r>
      <rPr>
        <b/>
        <sz val="12"/>
        <rFont val="Times New Roman"/>
        <family val="1"/>
      </rPr>
      <t>minimum</t>
    </r>
    <r>
      <rPr>
        <sz val="12"/>
        <rFont val="Times New Roman"/>
        <family val="1"/>
      </rPr>
      <t xml:space="preserve"> amount for Fringe (if under Fiscal Agent) is 12.99%</t>
    </r>
  </si>
  <si>
    <t>* When NOT under DYCD'S Fiscal Agent, the maximum rate is 35% and the minimum rate is 7.99% of the total salaries and wages.</t>
  </si>
  <si>
    <t xml:space="preserve">If applicable - &lt; $25K = $420 ; &gt;$25K = 3% </t>
  </si>
  <si>
    <r>
      <t xml:space="preserve">SPACE COST </t>
    </r>
    <r>
      <rPr>
        <b/>
        <sz val="10"/>
        <rFont val="Arial"/>
        <family val="2"/>
      </rPr>
      <t xml:space="preserve"> (total of Lines 3410 &amp; 3420)</t>
    </r>
  </si>
  <si>
    <r>
      <t>SUBCONTRACTORS</t>
    </r>
    <r>
      <rPr>
        <b/>
        <sz val="9"/>
        <rFont val="Arial"/>
        <family val="2"/>
      </rPr>
      <t xml:space="preserve"> (Attach Sub-Contractor Agreement)</t>
    </r>
    <r>
      <rPr>
        <b/>
        <sz val="12"/>
        <color rgb="FFFF0000"/>
        <rFont val="Arial"/>
        <family val="2"/>
      </rPr>
      <t>***</t>
    </r>
  </si>
  <si>
    <r>
      <t xml:space="preserve">CONSULTANTS </t>
    </r>
    <r>
      <rPr>
        <b/>
        <sz val="10"/>
        <rFont val="Arial"/>
        <family val="2"/>
      </rPr>
      <t>(</t>
    </r>
    <r>
      <rPr>
        <b/>
        <sz val="9"/>
        <rFont val="Arial"/>
        <family val="2"/>
      </rPr>
      <t>Attach Consultant Agreement</t>
    </r>
    <r>
      <rPr>
        <b/>
        <sz val="12"/>
        <rFont val="Arial"/>
        <family val="2"/>
      </rPr>
      <t>)</t>
    </r>
    <r>
      <rPr>
        <b/>
        <sz val="12"/>
        <color rgb="FFFF0000"/>
        <rFont val="Arial"/>
        <family val="2"/>
      </rPr>
      <t>***</t>
    </r>
  </si>
  <si>
    <r>
      <t xml:space="preserve">3720    </t>
    </r>
    <r>
      <rPr>
        <sz val="12"/>
        <rFont val="Arial"/>
        <family val="2"/>
      </rPr>
      <t xml:space="preserve">Indirect Costs </t>
    </r>
    <r>
      <rPr>
        <sz val="12"/>
        <color rgb="FFFF0000"/>
        <rFont val="Arial"/>
        <family val="2"/>
      </rPr>
      <t>**</t>
    </r>
    <r>
      <rPr>
        <sz val="12"/>
        <rFont val="Arial"/>
        <family val="2"/>
      </rPr>
      <t xml:space="preserve"> </t>
    </r>
  </si>
  <si>
    <r>
      <rPr>
        <b/>
        <sz val="12"/>
        <color rgb="FFFF0000"/>
        <rFont val="Arial"/>
        <family val="2"/>
      </rPr>
      <t>**</t>
    </r>
    <r>
      <rPr>
        <b/>
        <sz val="12"/>
        <rFont val="Arial"/>
        <family val="2"/>
      </rPr>
      <t xml:space="preserve"> Contracts managed by the fiscal agent, YMS, cannot allocate funds to this line item</t>
    </r>
  </si>
  <si>
    <r>
      <rPr>
        <b/>
        <sz val="12"/>
        <color rgb="FFFF0000"/>
        <rFont val="Arial"/>
        <family val="2"/>
      </rPr>
      <t>*</t>
    </r>
    <r>
      <rPr>
        <b/>
        <sz val="12"/>
        <rFont val="Arial"/>
        <family val="2"/>
      </rPr>
      <t xml:space="preserve"> Note: If you are charging rent, attach  a Space Cost Allocation Plan and a copy of your lease, mortgage statement, </t>
    </r>
  </si>
  <si>
    <r>
      <t xml:space="preserve">3410   </t>
    </r>
    <r>
      <rPr>
        <sz val="12"/>
        <rFont val="Arial"/>
        <family val="2"/>
      </rPr>
      <t xml:space="preserve">Public School </t>
    </r>
    <r>
      <rPr>
        <sz val="12"/>
        <color rgb="FFFF0000"/>
        <rFont val="Arial"/>
        <family val="2"/>
      </rPr>
      <t>*</t>
    </r>
  </si>
  <si>
    <r>
      <t xml:space="preserve">3420  </t>
    </r>
    <r>
      <rPr>
        <sz val="12"/>
        <rFont val="Arial"/>
        <family val="2"/>
      </rPr>
      <t xml:space="preserve"> Space / Other </t>
    </r>
    <r>
      <rPr>
        <sz val="12"/>
        <color rgb="FFFF0000"/>
        <rFont val="Arial"/>
        <family val="2"/>
      </rPr>
      <t>*</t>
    </r>
  </si>
  <si>
    <r>
      <t xml:space="preserve">*** </t>
    </r>
    <r>
      <rPr>
        <b/>
        <sz val="12"/>
        <rFont val="Arial"/>
        <family val="2"/>
      </rPr>
      <t xml:space="preserve">Maximum allocation to Subcontractor and Consultant lines is 30% of contract funding, </t>
    </r>
    <r>
      <rPr>
        <b/>
        <i/>
        <sz val="12"/>
        <rFont val="Arial"/>
        <family val="2"/>
      </rPr>
      <t>combined</t>
    </r>
  </si>
  <si>
    <t>PROGRAM BUDGET SUMMARY FY 2022</t>
  </si>
  <si>
    <t>(FY 2022 - 7/1/2021 to 6/30/2022)</t>
  </si>
  <si>
    <t>Revised March 2021</t>
  </si>
  <si>
    <t>SALARIES AND WAGES SUPPORT SHEET FY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</si>
</sst>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mm/dd/yy"/>
    <numFmt numFmtId="165" formatCode="&quot;$&quot;#,##0.00"/>
    <numFmt numFmtId="166" formatCode="&quot;$&quot;#,##0"/>
    <numFmt numFmtId="167" formatCode="0_);\(0\)"/>
    <numFmt numFmtId="168" formatCode="_(&quot;$&quot;* #,##0_);_(&quot;$&quot;* \(#,##0\);_(&quot;$&quot;* &quot;-&quot;??_);_(@_)"/>
    <numFmt numFmtId="169" formatCode="0;\-0;;@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name val="Arial"/>
      <family val="2"/>
    </font>
    <font>
      <sz val="8"/>
      <name val="Arial"/>
      <family val="2"/>
    </font>
    <font>
      <u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u/>
      <sz val="12"/>
      <name val="Arial"/>
      <family val="2"/>
    </font>
    <font>
      <u/>
      <sz val="10"/>
      <name val="Arial"/>
      <family val="2"/>
    </font>
    <font>
      <b/>
      <i/>
      <u/>
      <sz val="12"/>
      <name val="Arial"/>
      <family val="2"/>
    </font>
    <font>
      <sz val="15"/>
      <name val="Arial"/>
      <family val="2"/>
    </font>
    <font>
      <sz val="10"/>
      <color indexed="8"/>
      <name val="Arial"/>
      <family val="2"/>
    </font>
    <font>
      <u/>
      <sz val="12"/>
      <color indexed="12"/>
      <name val="Arial"/>
      <family val="2"/>
    </font>
    <font>
      <sz val="15"/>
      <name val="Arial"/>
      <family val="2"/>
    </font>
    <font>
      <b/>
      <u/>
      <sz val="12"/>
      <name val="Times New Roman"/>
      <family val="1"/>
    </font>
    <font>
      <b/>
      <i/>
      <u/>
      <sz val="12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5"/>
      <name val="Courier"/>
      <family val="3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6"/>
      <name val="Arial"/>
      <family val="2"/>
    </font>
    <font>
      <b/>
      <sz val="14"/>
      <color indexed="12"/>
      <name val="Arial"/>
      <family val="2"/>
    </font>
    <font>
      <b/>
      <sz val="24"/>
      <color indexed="53"/>
      <name val="Arial"/>
      <family val="2"/>
    </font>
    <font>
      <b/>
      <sz val="15"/>
      <color indexed="53"/>
      <name val="Times New Roman"/>
      <family val="1"/>
    </font>
    <font>
      <sz val="13"/>
      <name val="Times New Roman"/>
      <family val="1"/>
    </font>
    <font>
      <sz val="13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5"/>
      <color indexed="10"/>
      <name val="Arial"/>
      <family val="2"/>
    </font>
    <font>
      <b/>
      <sz val="8"/>
      <color indexed="10"/>
      <name val="Arial"/>
      <family val="2"/>
    </font>
    <font>
      <b/>
      <sz val="9"/>
      <color indexed="10"/>
      <name val="Arial"/>
      <family val="2"/>
    </font>
    <font>
      <u/>
      <sz val="12"/>
      <name val="Times New Roman"/>
      <family val="1"/>
    </font>
    <font>
      <sz val="12"/>
      <color theme="1"/>
      <name val="Arial"/>
      <family val="2"/>
    </font>
    <font>
      <b/>
      <sz val="14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u/>
      <sz val="12"/>
      <color rgb="FFFF0000"/>
      <name val="Arial"/>
      <family val="2"/>
    </font>
    <font>
      <sz val="15"/>
      <color rgb="FFFF0000"/>
      <name val="Arial"/>
      <family val="2"/>
    </font>
    <font>
      <b/>
      <i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gray0625">
        <fgColor indexed="8"/>
        <bgColor indexed="9"/>
      </patternFill>
    </fill>
    <fill>
      <patternFill patternType="gray125">
        <fgColor indexed="8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43"/>
        <bgColor indexed="64"/>
      </patternFill>
    </fill>
    <fill>
      <patternFill patternType="darkTrellis">
        <fgColor indexed="8"/>
      </patternFill>
    </fill>
    <fill>
      <patternFill patternType="solid">
        <fgColor rgb="FFCCFFFF"/>
        <bgColor indexed="9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 style="dotted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/>
    <xf numFmtId="44" fontId="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5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48">
    <xf numFmtId="0" fontId="0" fillId="0" borderId="0" xfId="0"/>
    <xf numFmtId="0" fontId="5" fillId="0" borderId="0" xfId="0" applyFont="1" applyProtection="1"/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vertical="top"/>
    </xf>
    <xf numFmtId="0" fontId="8" fillId="0" borderId="0" xfId="0" applyFont="1" applyProtection="1"/>
    <xf numFmtId="0" fontId="5" fillId="0" borderId="0" xfId="0" applyFont="1" applyAlignment="1" applyProtection="1">
      <alignment horizontal="center" vertical="top"/>
    </xf>
    <xf numFmtId="0" fontId="9" fillId="0" borderId="0" xfId="0" applyFont="1" applyProtection="1"/>
    <xf numFmtId="0" fontId="7" fillId="0" borderId="0" xfId="0" applyFont="1" applyProtection="1"/>
    <xf numFmtId="0" fontId="10" fillId="0" borderId="0" xfId="0" applyFont="1" applyAlignment="1" applyProtection="1">
      <alignment vertical="top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vertical="top"/>
    </xf>
    <xf numFmtId="0" fontId="5" fillId="2" borderId="2" xfId="0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7" fillId="0" borderId="0" xfId="0" applyFont="1"/>
    <xf numFmtId="0" fontId="10" fillId="0" borderId="0" xfId="0" applyFont="1"/>
    <xf numFmtId="0" fontId="6" fillId="0" borderId="0" xfId="0" applyFont="1" applyAlignment="1">
      <alignment horizontal="center" vertical="center" wrapText="1"/>
    </xf>
    <xf numFmtId="0" fontId="5" fillId="3" borderId="0" xfId="0" applyFont="1" applyFill="1" applyProtection="1"/>
    <xf numFmtId="0" fontId="11" fillId="0" borderId="0" xfId="0" applyFont="1"/>
    <xf numFmtId="0" fontId="12" fillId="0" borderId="4" xfId="0" applyFont="1" applyBorder="1"/>
    <xf numFmtId="0" fontId="12" fillId="2" borderId="4" xfId="0" applyFont="1" applyFill="1" applyBorder="1"/>
    <xf numFmtId="0" fontId="12" fillId="0" borderId="0" xfId="0" applyFont="1"/>
    <xf numFmtId="0" fontId="13" fillId="2" borderId="3" xfId="0" applyFont="1" applyFill="1" applyBorder="1" applyAlignment="1">
      <alignment horizontal="centerContinuous" vertical="center"/>
    </xf>
    <xf numFmtId="0" fontId="13" fillId="2" borderId="5" xfId="0" applyFont="1" applyFill="1" applyBorder="1" applyAlignment="1">
      <alignment horizontal="centerContinuous" vertical="center"/>
    </xf>
    <xf numFmtId="0" fontId="12" fillId="0" borderId="0" xfId="0" applyFont="1" applyBorder="1"/>
    <xf numFmtId="0" fontId="13" fillId="0" borderId="0" xfId="0" applyFont="1"/>
    <xf numFmtId="0" fontId="5" fillId="0" borderId="0" xfId="0" applyFont="1" applyAlignment="1">
      <alignment horizontal="left"/>
    </xf>
    <xf numFmtId="0" fontId="13" fillId="3" borderId="0" xfId="0" applyFont="1" applyFill="1" applyProtection="1"/>
    <xf numFmtId="0" fontId="13" fillId="0" borderId="0" xfId="0" applyFont="1" applyProtection="1"/>
    <xf numFmtId="0" fontId="13" fillId="0" borderId="0" xfId="0" applyFont="1" applyAlignment="1" applyProtection="1">
      <alignment horizontal="left"/>
    </xf>
    <xf numFmtId="0" fontId="15" fillId="0" borderId="0" xfId="0" applyFont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37" fontId="12" fillId="0" borderId="0" xfId="0" applyNumberFormat="1" applyFont="1" applyBorder="1"/>
    <xf numFmtId="0" fontId="7" fillId="0" borderId="0" xfId="0" quotePrefix="1" applyFont="1" applyAlignment="1" applyProtection="1">
      <alignment horizontal="right"/>
    </xf>
    <xf numFmtId="0" fontId="17" fillId="0" borderId="0" xfId="0" applyFont="1" applyAlignment="1" applyProtection="1">
      <alignment horizontal="centerContinuous"/>
    </xf>
    <xf numFmtId="0" fontId="18" fillId="0" borderId="0" xfId="0" applyFont="1" applyAlignment="1" applyProtection="1">
      <alignment horizontal="centerContinuous"/>
    </xf>
    <xf numFmtId="0" fontId="12" fillId="0" borderId="0" xfId="0" applyFont="1" applyAlignment="1" applyProtection="1">
      <alignment horizontal="centerContinuous"/>
    </xf>
    <xf numFmtId="0" fontId="19" fillId="0" borderId="0" xfId="0" applyFont="1" applyAlignment="1" applyProtection="1">
      <alignment horizontal="centerContinuous"/>
    </xf>
    <xf numFmtId="0" fontId="12" fillId="0" borderId="0" xfId="0" applyFont="1" applyProtection="1"/>
    <xf numFmtId="0" fontId="20" fillId="0" borderId="0" xfId="0" applyFont="1" applyAlignment="1" applyProtection="1">
      <alignment vertical="top"/>
    </xf>
    <xf numFmtId="0" fontId="15" fillId="0" borderId="0" xfId="0" applyFont="1" applyProtection="1"/>
    <xf numFmtId="0" fontId="14" fillId="0" borderId="6" xfId="0" applyFont="1" applyBorder="1" applyAlignment="1" applyProtection="1">
      <alignment horizontal="centerContinuous" vertical="center" wrapText="1"/>
    </xf>
    <xf numFmtId="0" fontId="14" fillId="0" borderId="7" xfId="0" applyFont="1" applyBorder="1" applyAlignment="1" applyProtection="1">
      <alignment horizontal="centerContinuous" vertical="center" wrapText="1"/>
    </xf>
    <xf numFmtId="0" fontId="20" fillId="0" borderId="0" xfId="0" applyFont="1" applyAlignment="1" applyProtection="1">
      <alignment horizontal="center"/>
    </xf>
    <xf numFmtId="0" fontId="21" fillId="0" borderId="0" xfId="0" applyFont="1" applyProtection="1"/>
    <xf numFmtId="0" fontId="12" fillId="0" borderId="0" xfId="0" applyFont="1" applyAlignment="1" applyProtection="1">
      <alignment horizontal="centerContinuous" wrapText="1"/>
    </xf>
    <xf numFmtId="0" fontId="16" fillId="0" borderId="0" xfId="0" applyFont="1" applyAlignment="1" applyProtection="1">
      <alignment horizontal="left"/>
    </xf>
    <xf numFmtId="0" fontId="12" fillId="0" borderId="0" xfId="0" applyFont="1" applyBorder="1" applyProtection="1">
      <protection locked="0"/>
    </xf>
    <xf numFmtId="7" fontId="19" fillId="0" borderId="0" xfId="0" applyNumberFormat="1" applyFont="1" applyAlignment="1" applyProtection="1">
      <alignment horizontal="centerContinuous"/>
    </xf>
    <xf numFmtId="7" fontId="12" fillId="0" borderId="0" xfId="0" applyNumberFormat="1" applyFont="1" applyAlignment="1" applyProtection="1">
      <alignment horizontal="centerContinuous"/>
    </xf>
    <xf numFmtId="7" fontId="14" fillId="0" borderId="7" xfId="0" applyNumberFormat="1" applyFont="1" applyBorder="1" applyAlignment="1" applyProtection="1">
      <alignment horizontal="center"/>
    </xf>
    <xf numFmtId="7" fontId="11" fillId="4" borderId="3" xfId="0" applyNumberFormat="1" applyFont="1" applyFill="1" applyBorder="1" applyProtection="1"/>
    <xf numFmtId="7" fontId="12" fillId="0" borderId="0" xfId="0" applyNumberFormat="1" applyFont="1"/>
    <xf numFmtId="0" fontId="12" fillId="0" borderId="0" xfId="0" applyFont="1" applyBorder="1" applyAlignment="1" applyProtection="1">
      <alignment horizontal="centerContinuous"/>
    </xf>
    <xf numFmtId="0" fontId="11" fillId="0" borderId="0" xfId="0" applyFont="1" applyAlignment="1">
      <alignment horizontal="justify" vertical="justify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2" fillId="0" borderId="0" xfId="0" applyFont="1" applyAlignment="1" applyProtection="1">
      <alignment horizontal="left"/>
    </xf>
    <xf numFmtId="0" fontId="22" fillId="0" borderId="0" xfId="0" applyFont="1"/>
    <xf numFmtId="166" fontId="5" fillId="0" borderId="0" xfId="0" applyNumberFormat="1" applyFont="1" applyAlignment="1">
      <alignment horizontal="center"/>
    </xf>
    <xf numFmtId="166" fontId="5" fillId="0" borderId="0" xfId="0" applyNumberFormat="1" applyFont="1" applyAlignment="1">
      <alignment horizontal="center" vertical="top"/>
    </xf>
    <xf numFmtId="166" fontId="12" fillId="0" borderId="0" xfId="0" applyNumberFormat="1" applyFont="1"/>
    <xf numFmtId="166" fontId="12" fillId="0" borderId="0" xfId="0" applyNumberFormat="1" applyFont="1" applyAlignment="1" applyProtection="1">
      <alignment horizontal="centerContinuous"/>
    </xf>
    <xf numFmtId="166" fontId="11" fillId="0" borderId="0" xfId="0" applyNumberFormat="1" applyFont="1"/>
    <xf numFmtId="166" fontId="5" fillId="0" borderId="0" xfId="0" applyNumberFormat="1" applyFont="1"/>
    <xf numFmtId="166" fontId="12" fillId="2" borderId="4" xfId="0" applyNumberFormat="1" applyFont="1" applyFill="1" applyBorder="1" applyProtection="1"/>
    <xf numFmtId="166" fontId="12" fillId="2" borderId="4" xfId="0" applyNumberFormat="1" applyFont="1" applyFill="1" applyBorder="1"/>
    <xf numFmtId="166" fontId="12" fillId="2" borderId="8" xfId="0" applyNumberFormat="1" applyFont="1" applyFill="1" applyBorder="1"/>
    <xf numFmtId="166" fontId="12" fillId="0" borderId="0" xfId="0" applyNumberFormat="1" applyFont="1" applyAlignment="1">
      <alignment horizontal="centerContinuous"/>
    </xf>
    <xf numFmtId="166" fontId="5" fillId="0" borderId="0" xfId="0" applyNumberFormat="1" applyFont="1" applyAlignment="1">
      <alignment horizontal="centerContinuous"/>
    </xf>
    <xf numFmtId="166" fontId="13" fillId="0" borderId="0" xfId="0" applyNumberFormat="1" applyFont="1" applyAlignment="1">
      <alignment horizontal="centerContinuous"/>
    </xf>
    <xf numFmtId="166" fontId="13" fillId="0" borderId="0" xfId="0" applyNumberFormat="1" applyFont="1"/>
    <xf numFmtId="166" fontId="12" fillId="0" borderId="0" xfId="0" applyNumberFormat="1" applyFont="1" applyBorder="1"/>
    <xf numFmtId="0" fontId="23" fillId="0" borderId="0" xfId="0" applyFont="1"/>
    <xf numFmtId="166" fontId="12" fillId="0" borderId="0" xfId="0" applyNumberFormat="1" applyFont="1" applyFill="1" applyBorder="1"/>
    <xf numFmtId="7" fontId="24" fillId="4" borderId="9" xfId="0" applyNumberFormat="1" applyFont="1" applyFill="1" applyBorder="1" applyProtection="1">
      <protection locked="0"/>
    </xf>
    <xf numFmtId="166" fontId="24" fillId="0" borderId="4" xfId="0" applyNumberFormat="1" applyFont="1" applyBorder="1" applyProtection="1">
      <protection locked="0"/>
    </xf>
    <xf numFmtId="1" fontId="24" fillId="5" borderId="4" xfId="0" applyNumberFormat="1" applyFont="1" applyFill="1" applyBorder="1" applyAlignment="1">
      <alignment horizontal="left"/>
    </xf>
    <xf numFmtId="0" fontId="27" fillId="5" borderId="4" xfId="0" applyFont="1" applyFill="1" applyBorder="1" applyAlignment="1">
      <alignment horizontal="left"/>
    </xf>
    <xf numFmtId="166" fontId="27" fillId="0" borderId="4" xfId="0" applyNumberFormat="1" applyFont="1" applyBorder="1" applyProtection="1">
      <protection locked="0"/>
    </xf>
    <xf numFmtId="166" fontId="27" fillId="0" borderId="10" xfId="0" applyNumberFormat="1" applyFont="1" applyBorder="1" applyProtection="1">
      <protection locked="0"/>
    </xf>
    <xf numFmtId="0" fontId="28" fillId="5" borderId="0" xfId="0" applyFont="1" applyFill="1"/>
    <xf numFmtId="0" fontId="13" fillId="5" borderId="0" xfId="0" applyFont="1" applyFill="1"/>
    <xf numFmtId="0" fontId="13" fillId="3" borderId="11" xfId="0" quotePrefix="1" applyFont="1" applyFill="1" applyBorder="1" applyAlignment="1" applyProtection="1">
      <alignment horizontal="centerContinuous" wrapText="1"/>
    </xf>
    <xf numFmtId="0" fontId="24" fillId="4" borderId="10" xfId="0" applyFont="1" applyFill="1" applyBorder="1" applyProtection="1">
      <protection locked="0"/>
    </xf>
    <xf numFmtId="167" fontId="24" fillId="4" borderId="12" xfId="0" applyNumberFormat="1" applyFont="1" applyFill="1" applyBorder="1" applyProtection="1">
      <protection locked="0"/>
    </xf>
    <xf numFmtId="0" fontId="24" fillId="4" borderId="13" xfId="0" applyFont="1" applyFill="1" applyBorder="1" applyProtection="1">
      <protection locked="0"/>
    </xf>
    <xf numFmtId="5" fontId="24" fillId="6" borderId="7" xfId="0" applyNumberFormat="1" applyFont="1" applyFill="1" applyBorder="1" applyProtection="1"/>
    <xf numFmtId="7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5" fontId="14" fillId="4" borderId="7" xfId="0" applyNumberFormat="1" applyFont="1" applyFill="1" applyBorder="1" applyAlignment="1" applyProtection="1">
      <alignment horizontal="center" vertical="center" wrapText="1"/>
    </xf>
    <xf numFmtId="0" fontId="24" fillId="4" borderId="14" xfId="0" applyFont="1" applyFill="1" applyBorder="1" applyProtection="1">
      <protection locked="0"/>
    </xf>
    <xf numFmtId="0" fontId="24" fillId="4" borderId="15" xfId="0" applyFont="1" applyFill="1" applyBorder="1" applyProtection="1">
      <protection locked="0"/>
    </xf>
    <xf numFmtId="5" fontId="24" fillId="0" borderId="15" xfId="0" applyNumberFormat="1" applyFont="1" applyFill="1" applyBorder="1" applyProtection="1">
      <protection locked="0"/>
    </xf>
    <xf numFmtId="0" fontId="2" fillId="0" borderId="1" xfId="4" applyFont="1" applyFill="1" applyBorder="1" applyAlignment="1">
      <alignment wrapText="1"/>
    </xf>
    <xf numFmtId="0" fontId="33" fillId="0" borderId="0" xfId="0" applyFont="1" applyAlignment="1" applyProtection="1">
      <alignment horizontal="centerContinuous"/>
    </xf>
    <xf numFmtId="0" fontId="33" fillId="0" borderId="0" xfId="0" applyFont="1"/>
    <xf numFmtId="0" fontId="33" fillId="0" borderId="0" xfId="0" applyFont="1" applyBorder="1"/>
    <xf numFmtId="0" fontId="33" fillId="0" borderId="0" xfId="0" applyFont="1" applyProtection="1"/>
    <xf numFmtId="0" fontId="33" fillId="0" borderId="0" xfId="0" applyFont="1" applyProtection="1">
      <protection locked="0"/>
    </xf>
    <xf numFmtId="0" fontId="34" fillId="4" borderId="4" xfId="0" applyFont="1" applyFill="1" applyBorder="1" applyAlignment="1" applyProtection="1">
      <alignment horizontal="left"/>
      <protection locked="0"/>
    </xf>
    <xf numFmtId="0" fontId="35" fillId="0" borderId="0" xfId="0" applyFont="1"/>
    <xf numFmtId="0" fontId="35" fillId="0" borderId="0" xfId="0" applyFont="1" applyProtection="1"/>
    <xf numFmtId="0" fontId="36" fillId="4" borderId="12" xfId="0" applyFont="1" applyFill="1" applyBorder="1" applyProtection="1">
      <protection locked="0"/>
    </xf>
    <xf numFmtId="0" fontId="7" fillId="7" borderId="16" xfId="0" applyFont="1" applyFill="1" applyBorder="1" applyAlignment="1" applyProtection="1">
      <alignment vertical="top"/>
    </xf>
    <xf numFmtId="0" fontId="7" fillId="7" borderId="17" xfId="0" applyFont="1" applyFill="1" applyBorder="1" applyAlignment="1" applyProtection="1">
      <alignment vertical="top"/>
    </xf>
    <xf numFmtId="14" fontId="5" fillId="4" borderId="12" xfId="0" applyNumberFormat="1" applyFont="1" applyFill="1" applyBorder="1" applyAlignment="1" applyProtection="1">
      <alignment horizontal="left"/>
      <protection locked="0"/>
    </xf>
    <xf numFmtId="0" fontId="33" fillId="5" borderId="0" xfId="0" applyFont="1" applyFill="1"/>
    <xf numFmtId="166" fontId="33" fillId="0" borderId="0" xfId="0" applyNumberFormat="1" applyFont="1"/>
    <xf numFmtId="0" fontId="5" fillId="8" borderId="2" xfId="0" applyFont="1" applyFill="1" applyBorder="1" applyAlignment="1">
      <alignment horizontal="centerContinuous" vertical="center"/>
    </xf>
    <xf numFmtId="0" fontId="5" fillId="8" borderId="3" xfId="0" applyFont="1" applyFill="1" applyBorder="1" applyAlignment="1">
      <alignment horizontal="centerContinuous" vertical="center"/>
    </xf>
    <xf numFmtId="166" fontId="5" fillId="8" borderId="3" xfId="0" applyNumberFormat="1" applyFont="1" applyFill="1" applyBorder="1" applyAlignment="1">
      <alignment horizontal="centerContinuous" vertical="center"/>
    </xf>
    <xf numFmtId="166" fontId="5" fillId="8" borderId="5" xfId="0" applyNumberFormat="1" applyFont="1" applyFill="1" applyBorder="1" applyAlignment="1">
      <alignment horizontal="centerContinuous" vertical="center"/>
    </xf>
    <xf numFmtId="166" fontId="5" fillId="4" borderId="0" xfId="0" applyNumberFormat="1" applyFont="1" applyFill="1" applyAlignment="1">
      <alignment horizontal="centerContinuous"/>
    </xf>
    <xf numFmtId="166" fontId="24" fillId="6" borderId="4" xfId="0" applyNumberFormat="1" applyFont="1" applyFill="1" applyBorder="1" applyProtection="1"/>
    <xf numFmtId="0" fontId="37" fillId="4" borderId="12" xfId="0" applyFont="1" applyFill="1" applyBorder="1" applyProtection="1">
      <protection locked="0"/>
    </xf>
    <xf numFmtId="0" fontId="36" fillId="4" borderId="0" xfId="0" applyFont="1" applyFill="1" applyBorder="1" applyProtection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Continuous"/>
    </xf>
    <xf numFmtId="166" fontId="12" fillId="4" borderId="0" xfId="0" applyNumberFormat="1" applyFont="1" applyFill="1" applyBorder="1" applyProtection="1">
      <protection locked="0"/>
    </xf>
    <xf numFmtId="166" fontId="33" fillId="0" borderId="0" xfId="0" applyNumberFormat="1" applyFont="1" applyAlignment="1">
      <alignment horizontal="centerContinuous"/>
    </xf>
    <xf numFmtId="166" fontId="27" fillId="4" borderId="4" xfId="0" applyNumberFormat="1" applyFont="1" applyFill="1" applyBorder="1" applyProtection="1">
      <protection locked="0"/>
    </xf>
    <xf numFmtId="0" fontId="33" fillId="0" borderId="0" xfId="0" applyFont="1" applyAlignment="1">
      <alignment horizontal="centerContinuous" vertical="center" wrapText="1"/>
    </xf>
    <xf numFmtId="0" fontId="33" fillId="0" borderId="0" xfId="0" applyFont="1" applyAlignment="1">
      <alignment horizontal="left"/>
    </xf>
    <xf numFmtId="37" fontId="12" fillId="4" borderId="0" xfId="0" applyNumberFormat="1" applyFont="1" applyFill="1" applyBorder="1" applyProtection="1">
      <protection locked="0"/>
    </xf>
    <xf numFmtId="37" fontId="12" fillId="4" borderId="4" xfId="0" applyNumberFormat="1" applyFont="1" applyFill="1" applyBorder="1" applyProtection="1">
      <protection locked="0"/>
    </xf>
    <xf numFmtId="0" fontId="38" fillId="0" borderId="0" xfId="0" applyFont="1"/>
    <xf numFmtId="0" fontId="39" fillId="0" borderId="0" xfId="0" applyFont="1"/>
    <xf numFmtId="0" fontId="14" fillId="9" borderId="3" xfId="0" applyFont="1" applyFill="1" applyBorder="1" applyAlignment="1" applyProtection="1">
      <alignment horizontal="centerContinuous" vertical="center"/>
    </xf>
    <xf numFmtId="5" fontId="24" fillId="5" borderId="7" xfId="0" applyNumberFormat="1" applyFont="1" applyFill="1" applyBorder="1" applyProtection="1"/>
    <xf numFmtId="166" fontId="12" fillId="0" borderId="0" xfId="0" applyNumberFormat="1" applyFont="1" applyBorder="1" applyProtection="1"/>
    <xf numFmtId="166" fontId="12" fillId="4" borderId="0" xfId="0" applyNumberFormat="1" applyFont="1" applyFill="1" applyBorder="1" applyProtection="1"/>
    <xf numFmtId="0" fontId="43" fillId="0" borderId="0" xfId="0" applyFont="1"/>
    <xf numFmtId="0" fontId="33" fillId="0" borderId="0" xfId="0" applyFont="1" applyBorder="1" applyProtection="1"/>
    <xf numFmtId="164" fontId="5" fillId="4" borderId="0" xfId="0" applyNumberFormat="1" applyFont="1" applyFill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14" fillId="0" borderId="0" xfId="0" applyFont="1" applyBorder="1" applyProtection="1"/>
    <xf numFmtId="5" fontId="13" fillId="4" borderId="0" xfId="1" applyNumberFormat="1" applyFont="1" applyFill="1" applyBorder="1" applyAlignment="1" applyProtection="1">
      <alignment horizontal="left"/>
    </xf>
    <xf numFmtId="0" fontId="14" fillId="0" borderId="0" xfId="0" applyFont="1" applyProtection="1"/>
    <xf numFmtId="165" fontId="13" fillId="0" borderId="12" xfId="0" applyNumberFormat="1" applyFont="1" applyBorder="1" applyAlignment="1" applyProtection="1">
      <alignment horizontal="left"/>
      <protection locked="0"/>
    </xf>
    <xf numFmtId="165" fontId="13" fillId="0" borderId="0" xfId="0" applyNumberFormat="1" applyFont="1" applyBorder="1" applyAlignment="1" applyProtection="1">
      <alignment horizontal="left"/>
      <protection locked="0"/>
    </xf>
    <xf numFmtId="5" fontId="24" fillId="4" borderId="15" xfId="0" applyNumberFormat="1" applyFont="1" applyFill="1" applyBorder="1" applyProtection="1">
      <protection locked="0"/>
    </xf>
    <xf numFmtId="5" fontId="13" fillId="4" borderId="18" xfId="1" applyNumberFormat="1" applyFont="1" applyFill="1" applyBorder="1" applyAlignment="1" applyProtection="1">
      <alignment horizontal="left"/>
      <protection locked="0"/>
    </xf>
    <xf numFmtId="168" fontId="45" fillId="10" borderId="0" xfId="1" applyNumberFormat="1" applyFont="1" applyFill="1" applyAlignment="1"/>
    <xf numFmtId="168" fontId="45" fillId="11" borderId="0" xfId="1" applyNumberFormat="1" applyFont="1" applyFill="1" applyAlignment="1"/>
    <xf numFmtId="0" fontId="46" fillId="0" borderId="0" xfId="0" applyFont="1" applyBorder="1" applyProtection="1"/>
    <xf numFmtId="0" fontId="36" fillId="4" borderId="0" xfId="0" applyFont="1" applyFill="1" applyBorder="1" applyProtection="1">
      <protection locked="0"/>
    </xf>
    <xf numFmtId="0" fontId="37" fillId="4" borderId="0" xfId="0" applyFont="1" applyFill="1" applyBorder="1" applyProtection="1">
      <protection locked="0"/>
    </xf>
    <xf numFmtId="0" fontId="24" fillId="4" borderId="0" xfId="0" applyFont="1" applyFill="1" applyBorder="1" applyProtection="1">
      <protection locked="0"/>
    </xf>
    <xf numFmtId="0" fontId="24" fillId="0" borderId="12" xfId="0" applyNumberFormat="1" applyFont="1" applyBorder="1" applyAlignment="1">
      <alignment horizontal="left"/>
    </xf>
    <xf numFmtId="166" fontId="24" fillId="0" borderId="0" xfId="0" applyNumberFormat="1" applyFont="1" applyBorder="1"/>
    <xf numFmtId="166" fontId="24" fillId="0" borderId="12" xfId="0" applyNumberFormat="1" applyFont="1" applyBorder="1" applyAlignment="1">
      <alignment horizontal="right"/>
    </xf>
    <xf numFmtId="0" fontId="13" fillId="0" borderId="0" xfId="0" applyFont="1" applyBorder="1"/>
    <xf numFmtId="0" fontId="13" fillId="4" borderId="0" xfId="0" applyFont="1" applyFill="1" applyBorder="1" applyProtection="1">
      <protection locked="0"/>
    </xf>
    <xf numFmtId="166" fontId="13" fillId="0" borderId="0" xfId="0" applyNumberFormat="1" applyFont="1" applyBorder="1"/>
    <xf numFmtId="166" fontId="24" fillId="0" borderId="0" xfId="0" applyNumberFormat="1" applyFont="1" applyBorder="1" applyProtection="1">
      <protection locked="0"/>
    </xf>
    <xf numFmtId="166" fontId="24" fillId="0" borderId="19" xfId="0" applyNumberFormat="1" applyFont="1" applyBorder="1" applyAlignment="1" applyProtection="1">
      <alignment horizontal="right"/>
      <protection locked="0"/>
    </xf>
    <xf numFmtId="0" fontId="7" fillId="0" borderId="0" xfId="0" applyFont="1" applyAlignment="1">
      <alignment horizontal="centerContinuous"/>
    </xf>
    <xf numFmtId="0" fontId="12" fillId="0" borderId="0" xfId="0" applyFont="1" applyBorder="1" applyAlignment="1" applyProtection="1">
      <alignment horizontal="left"/>
      <protection locked="0"/>
    </xf>
    <xf numFmtId="0" fontId="24" fillId="0" borderId="0" xfId="0" applyNumberFormat="1" applyFont="1" applyBorder="1" applyAlignment="1" applyProtection="1">
      <alignment horizontal="centerContinuous"/>
      <protection locked="0"/>
    </xf>
    <xf numFmtId="0" fontId="24" fillId="0" borderId="20" xfId="0" applyNumberFormat="1" applyFont="1" applyBorder="1" applyAlignment="1" applyProtection="1">
      <protection locked="0"/>
    </xf>
    <xf numFmtId="0" fontId="33" fillId="0" borderId="0" xfId="0" applyFont="1" applyAlignment="1"/>
    <xf numFmtId="166" fontId="13" fillId="0" borderId="0" xfId="0" applyNumberFormat="1" applyFont="1" applyBorder="1" applyAlignment="1">
      <alignment horizontal="center"/>
    </xf>
    <xf numFmtId="49" fontId="7" fillId="0" borderId="0" xfId="0" applyNumberFormat="1" applyFont="1" applyAlignment="1" applyProtection="1">
      <alignment horizontal="right"/>
    </xf>
    <xf numFmtId="0" fontId="13" fillId="3" borderId="0" xfId="0" applyFont="1" applyFill="1" applyBorder="1" applyAlignment="1" applyProtection="1">
      <alignment horizontal="right"/>
    </xf>
    <xf numFmtId="0" fontId="4" fillId="7" borderId="21" xfId="0" applyFont="1" applyFill="1" applyBorder="1" applyProtection="1"/>
    <xf numFmtId="0" fontId="4" fillId="7" borderId="22" xfId="0" quotePrefix="1" applyFont="1" applyFill="1" applyBorder="1" applyAlignment="1" applyProtection="1">
      <alignment horizontal="left"/>
      <protection locked="0"/>
    </xf>
    <xf numFmtId="0" fontId="4" fillId="7" borderId="22" xfId="0" applyFont="1" applyFill="1" applyBorder="1" applyProtection="1"/>
    <xf numFmtId="0" fontId="4" fillId="7" borderId="23" xfId="0" applyFont="1" applyFill="1" applyBorder="1" applyProtection="1"/>
    <xf numFmtId="0" fontId="4" fillId="7" borderId="24" xfId="0" applyFont="1" applyFill="1" applyBorder="1" applyProtection="1"/>
    <xf numFmtId="0" fontId="7" fillId="7" borderId="25" xfId="0" applyFont="1" applyFill="1" applyBorder="1" applyAlignment="1" applyProtection="1"/>
    <xf numFmtId="0" fontId="7" fillId="7" borderId="26" xfId="0" applyFont="1" applyFill="1" applyBorder="1" applyAlignment="1" applyProtection="1"/>
    <xf numFmtId="0" fontId="4" fillId="7" borderId="16" xfId="0" applyFont="1" applyFill="1" applyBorder="1" applyProtection="1"/>
    <xf numFmtId="0" fontId="4" fillId="7" borderId="17" xfId="0" quotePrefix="1" applyFont="1" applyFill="1" applyBorder="1" applyAlignment="1" applyProtection="1">
      <alignment horizontal="left"/>
      <protection locked="0"/>
    </xf>
    <xf numFmtId="0" fontId="33" fillId="0" borderId="27" xfId="0" applyFont="1" applyBorder="1" applyAlignment="1" applyProtection="1">
      <alignment horizontal="left"/>
    </xf>
    <xf numFmtId="0" fontId="13" fillId="4" borderId="12" xfId="0" applyFont="1" applyFill="1" applyBorder="1" applyAlignment="1" applyProtection="1">
      <alignment horizontal="left"/>
      <protection locked="0"/>
    </xf>
    <xf numFmtId="49" fontId="34" fillId="4" borderId="4" xfId="0" applyNumberFormat="1" applyFont="1" applyFill="1" applyBorder="1" applyAlignment="1" applyProtection="1">
      <alignment horizontal="left"/>
      <protection locked="0"/>
    </xf>
    <xf numFmtId="4" fontId="13" fillId="4" borderId="18" xfId="0" applyNumberFormat="1" applyFont="1" applyFill="1" applyBorder="1" applyAlignment="1" applyProtection="1">
      <alignment horizontal="left"/>
      <protection locked="0"/>
    </xf>
    <xf numFmtId="0" fontId="37" fillId="4" borderId="0" xfId="0" applyFont="1" applyFill="1" applyBorder="1" applyProtection="1"/>
    <xf numFmtId="0" fontId="44" fillId="4" borderId="28" xfId="0" applyFont="1" applyFill="1" applyBorder="1" applyAlignment="1" applyProtection="1">
      <alignment horizontal="left"/>
      <protection locked="0"/>
    </xf>
    <xf numFmtId="0" fontId="48" fillId="4" borderId="28" xfId="0" applyFont="1" applyFill="1" applyBorder="1" applyAlignment="1" applyProtection="1">
      <alignment horizontal="left"/>
      <protection locked="0"/>
    </xf>
    <xf numFmtId="0" fontId="48" fillId="4" borderId="27" xfId="0" applyFont="1" applyFill="1" applyBorder="1" applyAlignment="1" applyProtection="1">
      <alignment horizontal="left"/>
      <protection locked="0"/>
    </xf>
    <xf numFmtId="0" fontId="11" fillId="4" borderId="3" xfId="0" applyFont="1" applyFill="1" applyBorder="1" applyProtection="1"/>
    <xf numFmtId="0" fontId="11" fillId="4" borderId="29" xfId="0" applyFont="1" applyFill="1" applyBorder="1" applyProtection="1"/>
    <xf numFmtId="7" fontId="11" fillId="4" borderId="29" xfId="0" applyNumberFormat="1" applyFont="1" applyFill="1" applyBorder="1" applyProtection="1"/>
    <xf numFmtId="5" fontId="11" fillId="4" borderId="3" xfId="0" applyNumberFormat="1" applyFont="1" applyFill="1" applyBorder="1" applyProtection="1"/>
    <xf numFmtId="5" fontId="11" fillId="4" borderId="29" xfId="0" applyNumberFormat="1" applyFont="1" applyFill="1" applyBorder="1" applyProtection="1"/>
    <xf numFmtId="0" fontId="0" fillId="3" borderId="0" xfId="0" applyFill="1"/>
    <xf numFmtId="0" fontId="11" fillId="3" borderId="0" xfId="0" applyFont="1" applyFill="1" applyAlignment="1" applyProtection="1">
      <alignment horizontal="left"/>
    </xf>
    <xf numFmtId="0" fontId="14" fillId="3" borderId="0" xfId="0" applyFont="1" applyFill="1"/>
    <xf numFmtId="0" fontId="11" fillId="3" borderId="0" xfId="0" applyFont="1" applyFill="1"/>
    <xf numFmtId="0" fontId="20" fillId="3" borderId="0" xfId="0" applyFont="1" applyFill="1"/>
    <xf numFmtId="0" fontId="2" fillId="3" borderId="0" xfId="0" applyFont="1" applyFill="1"/>
    <xf numFmtId="166" fontId="2" fillId="3" borderId="0" xfId="0" applyNumberFormat="1" applyFont="1" applyFill="1"/>
    <xf numFmtId="0" fontId="14" fillId="3" borderId="0" xfId="0" applyFont="1" applyFill="1" applyBorder="1"/>
    <xf numFmtId="166" fontId="14" fillId="3" borderId="0" xfId="0" applyNumberFormat="1" applyFont="1" applyFill="1" applyBorder="1"/>
    <xf numFmtId="0" fontId="2" fillId="3" borderId="27" xfId="0" applyFont="1" applyFill="1" applyBorder="1" applyAlignment="1" applyProtection="1">
      <alignment horizontal="left"/>
    </xf>
    <xf numFmtId="166" fontId="11" fillId="3" borderId="19" xfId="0" applyNumberFormat="1" applyFont="1" applyFill="1" applyBorder="1" applyAlignment="1" applyProtection="1">
      <alignment horizontal="right"/>
      <protection locked="0"/>
    </xf>
    <xf numFmtId="0" fontId="2" fillId="3" borderId="0" xfId="0" applyFont="1" applyFill="1" applyBorder="1"/>
    <xf numFmtId="0" fontId="13" fillId="3" borderId="0" xfId="0" applyFont="1" applyFill="1"/>
    <xf numFmtId="0" fontId="14" fillId="3" borderId="0" xfId="0" applyFont="1" applyFill="1" applyAlignment="1">
      <alignment horizontal="center"/>
    </xf>
    <xf numFmtId="0" fontId="2" fillId="3" borderId="0" xfId="3" applyFill="1" applyProtection="1"/>
    <xf numFmtId="0" fontId="2" fillId="3" borderId="0" xfId="3" applyFont="1" applyFill="1" applyProtection="1"/>
    <xf numFmtId="166" fontId="14" fillId="0" borderId="18" xfId="0" applyNumberFormat="1" applyFont="1" applyFill="1" applyBorder="1" applyAlignment="1" applyProtection="1">
      <alignment horizontal="center"/>
    </xf>
    <xf numFmtId="0" fontId="2" fillId="3" borderId="30" xfId="0" applyFont="1" applyFill="1" applyBorder="1" applyAlignment="1" applyProtection="1">
      <alignment horizontal="left"/>
    </xf>
    <xf numFmtId="0" fontId="2" fillId="3" borderId="0" xfId="0" applyFont="1" applyFill="1" applyBorder="1" applyAlignment="1" applyProtection="1">
      <alignment horizontal="left"/>
    </xf>
    <xf numFmtId="0" fontId="48" fillId="4" borderId="0" xfId="0" applyFont="1" applyFill="1" applyBorder="1" applyAlignment="1" applyProtection="1">
      <alignment horizontal="left"/>
      <protection locked="0"/>
    </xf>
    <xf numFmtId="166" fontId="11" fillId="3" borderId="0" xfId="0" applyNumberFormat="1" applyFont="1" applyFill="1" applyBorder="1" applyAlignment="1" applyProtection="1">
      <alignment horizontal="right"/>
      <protection locked="0"/>
    </xf>
    <xf numFmtId="0" fontId="2" fillId="3" borderId="31" xfId="0" applyFont="1" applyFill="1" applyBorder="1" applyAlignment="1" applyProtection="1">
      <alignment horizontal="left"/>
    </xf>
    <xf numFmtId="0" fontId="48" fillId="4" borderId="32" xfId="0" applyFont="1" applyFill="1" applyBorder="1" applyAlignment="1" applyProtection="1">
      <alignment horizontal="left"/>
      <protection locked="0"/>
    </xf>
    <xf numFmtId="0" fontId="48" fillId="4" borderId="31" xfId="0" applyFont="1" applyFill="1" applyBorder="1" applyAlignment="1" applyProtection="1">
      <alignment horizontal="left"/>
      <protection locked="0"/>
    </xf>
    <xf numFmtId="166" fontId="11" fillId="3" borderId="33" xfId="0" applyNumberFormat="1" applyFont="1" applyFill="1" applyBorder="1" applyAlignment="1" applyProtection="1">
      <alignment horizontal="right"/>
      <protection locked="0"/>
    </xf>
    <xf numFmtId="166" fontId="50" fillId="0" borderId="0" xfId="0" applyNumberFormat="1" applyFont="1"/>
    <xf numFmtId="166" fontId="24" fillId="5" borderId="4" xfId="0" applyNumberFormat="1" applyFont="1" applyFill="1" applyBorder="1" applyProtection="1">
      <protection hidden="1"/>
    </xf>
    <xf numFmtId="166" fontId="24" fillId="6" borderId="4" xfId="0" applyNumberFormat="1" applyFont="1" applyFill="1" applyBorder="1" applyProtection="1">
      <protection hidden="1"/>
    </xf>
    <xf numFmtId="0" fontId="28" fillId="0" borderId="0" xfId="0" applyFont="1" applyFill="1"/>
    <xf numFmtId="0" fontId="12" fillId="0" borderId="0" xfId="0" applyFont="1" applyFill="1"/>
    <xf numFmtId="7" fontId="12" fillId="0" borderId="0" xfId="0" applyNumberFormat="1" applyFont="1" applyFill="1"/>
    <xf numFmtId="0" fontId="12" fillId="5" borderId="0" xfId="0" applyFont="1" applyFill="1" applyProtection="1"/>
    <xf numFmtId="7" fontId="20" fillId="5" borderId="0" xfId="0" applyNumberFormat="1" applyFont="1" applyFill="1" applyAlignment="1" applyProtection="1">
      <alignment horizontal="center"/>
    </xf>
    <xf numFmtId="166" fontId="27" fillId="6" borderId="4" xfId="0" applyNumberFormat="1" applyFont="1" applyFill="1" applyBorder="1" applyProtection="1">
      <protection hidden="1"/>
    </xf>
    <xf numFmtId="166" fontId="27" fillId="5" borderId="4" xfId="0" applyNumberFormat="1" applyFont="1" applyFill="1" applyBorder="1" applyProtection="1">
      <protection hidden="1"/>
    </xf>
    <xf numFmtId="37" fontId="27" fillId="5" borderId="4" xfId="0" applyNumberFormat="1" applyFont="1" applyFill="1" applyBorder="1" applyProtection="1">
      <protection hidden="1"/>
    </xf>
    <xf numFmtId="37" fontId="27" fillId="5" borderId="10" xfId="0" applyNumberFormat="1" applyFont="1" applyFill="1" applyBorder="1" applyProtection="1">
      <protection hidden="1"/>
    </xf>
    <xf numFmtId="37" fontId="27" fillId="12" borderId="34" xfId="0" applyNumberFormat="1" applyFont="1" applyFill="1" applyBorder="1" applyProtection="1">
      <protection hidden="1"/>
    </xf>
    <xf numFmtId="37" fontId="27" fillId="5" borderId="13" xfId="0" applyNumberFormat="1" applyFont="1" applyFill="1" applyBorder="1" applyProtection="1">
      <protection hidden="1"/>
    </xf>
    <xf numFmtId="37" fontId="27" fillId="6" borderId="15" xfId="0" applyNumberFormat="1" applyFont="1" applyFill="1" applyBorder="1" applyProtection="1">
      <protection hidden="1"/>
    </xf>
    <xf numFmtId="37" fontId="27" fillId="5" borderId="35" xfId="0" applyNumberFormat="1" applyFont="1" applyFill="1" applyBorder="1" applyProtection="1">
      <protection hidden="1"/>
    </xf>
    <xf numFmtId="37" fontId="27" fillId="5" borderId="36" xfId="0" applyNumberFormat="1" applyFont="1" applyFill="1" applyBorder="1" applyProtection="1">
      <protection hidden="1"/>
    </xf>
    <xf numFmtId="37" fontId="33" fillId="0" borderId="0" xfId="0" applyNumberFormat="1" applyFont="1" applyProtection="1">
      <protection hidden="1"/>
    </xf>
    <xf numFmtId="37" fontId="27" fillId="5" borderId="37" xfId="0" applyNumberFormat="1" applyFont="1" applyFill="1" applyBorder="1" applyProtection="1">
      <protection hidden="1"/>
    </xf>
    <xf numFmtId="37" fontId="27" fillId="12" borderId="35" xfId="0" applyNumberFormat="1" applyFont="1" applyFill="1" applyBorder="1" applyProtection="1">
      <protection hidden="1"/>
    </xf>
    <xf numFmtId="37" fontId="27" fillId="5" borderId="0" xfId="0" applyNumberFormat="1" applyFont="1" applyFill="1" applyProtection="1">
      <protection hidden="1"/>
    </xf>
    <xf numFmtId="37" fontId="27" fillId="5" borderId="9" xfId="0" applyNumberFormat="1" applyFont="1" applyFill="1" applyBorder="1" applyProtection="1">
      <protection hidden="1"/>
    </xf>
    <xf numFmtId="37" fontId="27" fillId="5" borderId="8" xfId="0" applyNumberFormat="1" applyFont="1" applyFill="1" applyBorder="1" applyProtection="1">
      <protection hidden="1"/>
    </xf>
    <xf numFmtId="37" fontId="27" fillId="0" borderId="4" xfId="0" applyNumberFormat="1" applyFont="1" applyBorder="1" applyProtection="1">
      <protection hidden="1"/>
    </xf>
    <xf numFmtId="37" fontId="27" fillId="0" borderId="0" xfId="0" applyNumberFormat="1" applyFont="1" applyProtection="1">
      <protection hidden="1"/>
    </xf>
    <xf numFmtId="37" fontId="27" fillId="12" borderId="4" xfId="0" applyNumberFormat="1" applyFont="1" applyFill="1" applyBorder="1" applyProtection="1">
      <protection hidden="1"/>
    </xf>
    <xf numFmtId="37" fontId="27" fillId="0" borderId="35" xfId="0" applyNumberFormat="1" applyFont="1" applyBorder="1" applyProtection="1">
      <protection hidden="1"/>
    </xf>
    <xf numFmtId="9" fontId="24" fillId="0" borderId="4" xfId="5" applyNumberFormat="1" applyFont="1" applyFill="1" applyBorder="1" applyProtection="1">
      <protection locked="0"/>
    </xf>
    <xf numFmtId="9" fontId="24" fillId="0" borderId="4" xfId="5" applyNumberFormat="1" applyFont="1" applyFill="1" applyBorder="1" applyProtection="1"/>
    <xf numFmtId="166" fontId="51" fillId="2" borderId="4" xfId="0" applyNumberFormat="1" applyFont="1" applyFill="1" applyBorder="1" applyProtection="1"/>
    <xf numFmtId="166" fontId="51" fillId="0" borderId="0" xfId="0" applyNumberFormat="1" applyFont="1" applyFill="1" applyBorder="1" applyProtection="1"/>
    <xf numFmtId="0" fontId="33" fillId="0" borderId="0" xfId="0" applyFont="1" applyFill="1" applyBorder="1"/>
    <xf numFmtId="0" fontId="12" fillId="0" borderId="0" xfId="0" applyFont="1" applyAlignment="1">
      <alignment wrapText="1"/>
    </xf>
    <xf numFmtId="0" fontId="12" fillId="0" borderId="0" xfId="0" applyFont="1" applyAlignment="1" applyProtection="1">
      <alignment wrapText="1"/>
    </xf>
    <xf numFmtId="0" fontId="19" fillId="0" borderId="0" xfId="0" applyFont="1" applyAlignment="1" applyProtection="1">
      <alignment horizontal="centerContinuous" wrapText="1"/>
    </xf>
    <xf numFmtId="166" fontId="52" fillId="0" borderId="0" xfId="0" applyNumberFormat="1" applyFont="1" applyFill="1" applyBorder="1" applyAlignment="1" applyProtection="1">
      <alignment wrapText="1"/>
    </xf>
    <xf numFmtId="166" fontId="53" fillId="0" borderId="0" xfId="0" applyNumberFormat="1" applyFont="1" applyFill="1" applyBorder="1" applyProtection="1"/>
    <xf numFmtId="0" fontId="55" fillId="0" borderId="0" xfId="0" applyFont="1"/>
    <xf numFmtId="7" fontId="55" fillId="0" borderId="0" xfId="0" applyNumberFormat="1" applyFont="1"/>
    <xf numFmtId="0" fontId="55" fillId="0" borderId="0" xfId="0" applyFont="1" applyAlignment="1">
      <alignment wrapText="1"/>
    </xf>
    <xf numFmtId="0" fontId="11" fillId="3" borderId="0" xfId="3" applyFont="1" applyFill="1" applyProtection="1"/>
    <xf numFmtId="0" fontId="3" fillId="0" borderId="1" xfId="4" applyFont="1" applyFill="1" applyBorder="1" applyAlignment="1">
      <alignment wrapText="1"/>
    </xf>
    <xf numFmtId="166" fontId="5" fillId="0" borderId="0" xfId="0" applyNumberFormat="1" applyFont="1" applyAlignment="1" applyProtection="1">
      <alignment horizontal="left"/>
    </xf>
    <xf numFmtId="166" fontId="27" fillId="13" borderId="4" xfId="0" applyNumberFormat="1" applyFont="1" applyFill="1" applyBorder="1" applyProtection="1">
      <protection hidden="1"/>
    </xf>
    <xf numFmtId="0" fontId="32" fillId="4" borderId="29" xfId="0" applyFont="1" applyFill="1" applyBorder="1" applyAlignment="1" applyProtection="1">
      <alignment horizontal="centerContinuous" vertical="center"/>
    </xf>
    <xf numFmtId="0" fontId="14" fillId="9" borderId="29" xfId="0" applyFont="1" applyFill="1" applyBorder="1" applyAlignment="1" applyProtection="1">
      <alignment horizontal="centerContinuous" vertical="center"/>
    </xf>
    <xf numFmtId="0" fontId="11" fillId="4" borderId="39" xfId="0" applyFont="1" applyFill="1" applyBorder="1" applyProtection="1"/>
    <xf numFmtId="0" fontId="9" fillId="3" borderId="0" xfId="0" applyFont="1" applyFill="1" applyBorder="1"/>
    <xf numFmtId="0" fontId="5" fillId="0" borderId="0" xfId="0" applyFont="1" applyBorder="1"/>
    <xf numFmtId="0" fontId="3" fillId="0" borderId="0" xfId="0" applyFont="1" applyAlignment="1">
      <alignment horizontal="left"/>
    </xf>
    <xf numFmtId="0" fontId="38" fillId="0" borderId="0" xfId="0" applyFont="1" applyAlignment="1" applyProtection="1">
      <alignment horizontal="centerContinuous" vertical="center"/>
    </xf>
    <xf numFmtId="0" fontId="38" fillId="0" borderId="0" xfId="0" applyFont="1" applyAlignment="1">
      <alignment horizontal="centerContinuous" vertical="center"/>
    </xf>
    <xf numFmtId="0" fontId="38" fillId="0" borderId="0" xfId="0" applyFont="1" applyAlignment="1">
      <alignment horizontal="centerContinuous"/>
    </xf>
    <xf numFmtId="0" fontId="11" fillId="0" borderId="0" xfId="0" applyFont="1" applyFill="1" applyBorder="1" applyAlignment="1">
      <alignment horizontal="left"/>
    </xf>
    <xf numFmtId="0" fontId="0" fillId="3" borderId="0" xfId="0" applyFill="1" applyAlignment="1">
      <alignment horizontal="centerContinuous"/>
    </xf>
    <xf numFmtId="0" fontId="9" fillId="3" borderId="0" xfId="0" applyFont="1" applyFill="1"/>
    <xf numFmtId="0" fontId="39" fillId="3" borderId="0" xfId="0" applyFont="1" applyFill="1" applyAlignment="1">
      <alignment horizontal="centerContinuous"/>
    </xf>
    <xf numFmtId="0" fontId="9" fillId="3" borderId="0" xfId="3" applyFont="1" applyFill="1" applyProtection="1"/>
    <xf numFmtId="0" fontId="12" fillId="3" borderId="0" xfId="0" applyFont="1" applyFill="1" applyProtection="1"/>
    <xf numFmtId="0" fontId="12" fillId="3" borderId="0" xfId="0" applyFont="1" applyFill="1" applyAlignment="1" applyProtection="1">
      <alignment horizontal="left"/>
    </xf>
    <xf numFmtId="169" fontId="12" fillId="14" borderId="38" xfId="0" applyNumberFormat="1" applyFont="1" applyFill="1" applyBorder="1" applyAlignment="1">
      <alignment horizontal="left"/>
    </xf>
    <xf numFmtId="169" fontId="12" fillId="14" borderId="15" xfId="0" applyNumberFormat="1" applyFont="1" applyFill="1" applyBorder="1" applyAlignment="1">
      <alignment horizontal="left"/>
    </xf>
    <xf numFmtId="169" fontId="12" fillId="14" borderId="4" xfId="0" applyNumberFormat="1" applyFont="1" applyFill="1" applyBorder="1" applyAlignment="1">
      <alignment horizontal="left"/>
    </xf>
    <xf numFmtId="0" fontId="56" fillId="0" borderId="0" xfId="0" applyFont="1" applyAlignment="1" applyProtection="1">
      <alignment horizontal="centerContinuous" vertical="center"/>
    </xf>
    <xf numFmtId="0" fontId="9" fillId="0" borderId="0" xfId="0" applyFont="1" applyAlignment="1"/>
    <xf numFmtId="0" fontId="9" fillId="0" borderId="0" xfId="0" applyFont="1" applyAlignment="1">
      <alignment horizontal="left" indent="4"/>
    </xf>
    <xf numFmtId="0" fontId="12" fillId="0" borderId="0" xfId="0" applyFont="1" applyAlignment="1">
      <alignment horizontal="center"/>
    </xf>
    <xf numFmtId="0" fontId="60" fillId="0" borderId="0" xfId="0" applyFont="1" applyAlignment="1">
      <alignment horizontal="centerContinuous" wrapText="1"/>
    </xf>
    <xf numFmtId="0" fontId="5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68" fontId="57" fillId="15" borderId="51" xfId="1" applyNumberFormat="1" applyFont="1" applyFill="1" applyBorder="1" applyAlignment="1">
      <alignment horizontal="right"/>
    </xf>
    <xf numFmtId="0" fontId="12" fillId="0" borderId="0" xfId="0" applyFont="1" applyFill="1" applyBorder="1"/>
    <xf numFmtId="0" fontId="57" fillId="0" borderId="0" xfId="0" applyFont="1" applyFill="1" applyBorder="1"/>
    <xf numFmtId="10" fontId="61" fillId="0" borderId="0" xfId="5" applyNumberFormat="1" applyFont="1" applyFill="1" applyBorder="1" applyAlignment="1" applyProtection="1">
      <alignment horizontal="right"/>
      <protection locked="0"/>
    </xf>
    <xf numFmtId="166" fontId="27" fillId="0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>
      <alignment horizontal="center"/>
    </xf>
    <xf numFmtId="166" fontId="27" fillId="0" borderId="0" xfId="0" applyNumberFormat="1" applyFont="1" applyBorder="1" applyProtection="1"/>
    <xf numFmtId="166" fontId="62" fillId="0" borderId="0" xfId="0" applyNumberFormat="1" applyFont="1" applyFill="1" applyBorder="1" applyProtection="1">
      <protection locked="0"/>
    </xf>
    <xf numFmtId="165" fontId="27" fillId="0" borderId="4" xfId="0" applyNumberFormat="1" applyFont="1" applyBorder="1" applyProtection="1">
      <protection locked="0"/>
    </xf>
    <xf numFmtId="0" fontId="58" fillId="0" borderId="0" xfId="0" applyFont="1"/>
    <xf numFmtId="0" fontId="5" fillId="4" borderId="18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protection locked="0"/>
    </xf>
    <xf numFmtId="0" fontId="5" fillId="4" borderId="12" xfId="0" applyFont="1" applyFill="1" applyBorder="1" applyAlignment="1" applyProtection="1">
      <alignment horizontal="left"/>
      <protection locked="0"/>
    </xf>
    <xf numFmtId="0" fontId="5" fillId="4" borderId="40" xfId="0" applyFont="1" applyFill="1" applyBorder="1" applyAlignment="1" applyProtection="1">
      <alignment horizontal="left"/>
      <protection locked="0"/>
    </xf>
    <xf numFmtId="0" fontId="49" fillId="4" borderId="18" xfId="2" applyFont="1" applyFill="1" applyBorder="1" applyAlignment="1" applyProtection="1">
      <alignment horizontal="left"/>
      <protection locked="0"/>
    </xf>
    <xf numFmtId="0" fontId="49" fillId="4" borderId="18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</xf>
    <xf numFmtId="0" fontId="41" fillId="0" borderId="0" xfId="0" applyFont="1" applyAlignment="1" applyProtection="1">
      <alignment horizontal="center"/>
    </xf>
    <xf numFmtId="0" fontId="10" fillId="7" borderId="41" xfId="0" applyFont="1" applyFill="1" applyBorder="1" applyAlignment="1" applyProtection="1">
      <alignment horizontal="left" vertical="top" wrapText="1"/>
    </xf>
    <xf numFmtId="0" fontId="10" fillId="7" borderId="42" xfId="0" applyFont="1" applyFill="1" applyBorder="1" applyAlignment="1" applyProtection="1">
      <alignment horizontal="left" vertical="top" wrapText="1"/>
    </xf>
    <xf numFmtId="0" fontId="40" fillId="0" borderId="0" xfId="0" applyFont="1" applyAlignment="1" applyProtection="1">
      <alignment horizontal="center"/>
    </xf>
    <xf numFmtId="0" fontId="24" fillId="4" borderId="43" xfId="0" quotePrefix="1" applyFont="1" applyFill="1" applyBorder="1" applyAlignment="1" applyProtection="1">
      <alignment horizontal="left"/>
      <protection hidden="1"/>
    </xf>
    <xf numFmtId="0" fontId="24" fillId="4" borderId="44" xfId="0" quotePrefix="1" applyFont="1" applyFill="1" applyBorder="1" applyAlignment="1" applyProtection="1">
      <alignment horizontal="left"/>
      <protection hidden="1"/>
    </xf>
    <xf numFmtId="0" fontId="24" fillId="4" borderId="45" xfId="0" quotePrefix="1" applyFont="1" applyFill="1" applyBorder="1" applyAlignment="1" applyProtection="1">
      <alignment horizontal="left"/>
      <protection hidden="1"/>
    </xf>
    <xf numFmtId="0" fontId="24" fillId="4" borderId="43" xfId="0" applyFont="1" applyFill="1" applyBorder="1" applyAlignment="1" applyProtection="1">
      <alignment horizontal="left"/>
      <protection hidden="1"/>
    </xf>
    <xf numFmtId="0" fontId="21" fillId="0" borderId="29" xfId="0" applyFont="1" applyBorder="1" applyAlignment="1" applyProtection="1">
      <alignment horizontal="center"/>
    </xf>
    <xf numFmtId="0" fontId="13" fillId="0" borderId="46" xfId="0" applyFont="1" applyBorder="1" applyAlignment="1" applyProtection="1">
      <alignment horizontal="center" vertical="center" wrapText="1"/>
    </xf>
    <xf numFmtId="0" fontId="13" fillId="0" borderId="47" xfId="0" applyFont="1" applyBorder="1" applyAlignment="1" applyProtection="1">
      <alignment horizontal="center" vertical="center" wrapText="1"/>
    </xf>
    <xf numFmtId="0" fontId="13" fillId="0" borderId="48" xfId="0" applyFont="1" applyBorder="1" applyAlignment="1" applyProtection="1">
      <alignment horizontal="center" vertical="center" wrapText="1"/>
    </xf>
    <xf numFmtId="0" fontId="24" fillId="9" borderId="2" xfId="0" applyFont="1" applyFill="1" applyBorder="1" applyAlignment="1" applyProtection="1">
      <alignment horizontal="center" vertical="center"/>
    </xf>
    <xf numFmtId="0" fontId="24" fillId="9" borderId="3" xfId="0" applyFont="1" applyFill="1" applyBorder="1" applyAlignment="1" applyProtection="1">
      <alignment horizontal="center" vertical="center"/>
    </xf>
    <xf numFmtId="0" fontId="24" fillId="9" borderId="5" xfId="0" applyFont="1" applyFill="1" applyBorder="1" applyAlignment="1" applyProtection="1">
      <alignment horizontal="center" vertical="center"/>
    </xf>
    <xf numFmtId="0" fontId="42" fillId="0" borderId="47" xfId="0" applyFont="1" applyBorder="1" applyAlignment="1" applyProtection="1">
      <alignment horizontal="center" vertical="center" wrapText="1"/>
    </xf>
    <xf numFmtId="0" fontId="42" fillId="0" borderId="49" xfId="0" applyFont="1" applyBorder="1" applyAlignment="1" applyProtection="1">
      <alignment horizontal="center" vertical="center" wrapText="1"/>
    </xf>
    <xf numFmtId="0" fontId="44" fillId="4" borderId="28" xfId="0" applyFont="1" applyFill="1" applyBorder="1" applyAlignment="1" applyProtection="1">
      <alignment horizontal="left"/>
      <protection locked="0"/>
    </xf>
    <xf numFmtId="0" fontId="44" fillId="4" borderId="27" xfId="0" applyFont="1" applyFill="1" applyBorder="1" applyAlignment="1" applyProtection="1">
      <alignment horizontal="left"/>
      <protection locked="0"/>
    </xf>
    <xf numFmtId="0" fontId="33" fillId="0" borderId="28" xfId="0" applyFont="1" applyBorder="1" applyAlignment="1" applyProtection="1">
      <alignment horizontal="left"/>
      <protection locked="0"/>
    </xf>
    <xf numFmtId="0" fontId="33" fillId="0" borderId="18" xfId="0" applyFont="1" applyBorder="1" applyAlignment="1" applyProtection="1">
      <alignment horizontal="left"/>
      <protection locked="0"/>
    </xf>
    <xf numFmtId="0" fontId="33" fillId="0" borderId="27" xfId="0" applyFont="1" applyBorder="1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</xf>
    <xf numFmtId="0" fontId="14" fillId="0" borderId="12" xfId="0" applyFont="1" applyBorder="1" applyAlignment="1">
      <alignment horizontal="center"/>
    </xf>
    <xf numFmtId="0" fontId="50" fillId="11" borderId="50" xfId="0" applyFont="1" applyFill="1" applyBorder="1" applyAlignment="1">
      <alignment horizontal="left"/>
    </xf>
    <xf numFmtId="0" fontId="50" fillId="11" borderId="0" xfId="0" applyFont="1" applyFill="1" applyAlignment="1">
      <alignment horizontal="left"/>
    </xf>
    <xf numFmtId="0" fontId="19" fillId="0" borderId="0" xfId="0" applyFont="1" applyBorder="1" applyAlignment="1" applyProtection="1">
      <alignment horizontal="left" wrapText="1"/>
    </xf>
    <xf numFmtId="0" fontId="13" fillId="0" borderId="12" xfId="0" applyFont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19" fillId="0" borderId="29" xfId="0" applyFont="1" applyBorder="1" applyAlignment="1" applyProtection="1">
      <alignment horizontal="left" vertical="top" wrapText="1"/>
    </xf>
    <xf numFmtId="0" fontId="18" fillId="0" borderId="18" xfId="0" applyFont="1" applyBorder="1" applyAlignment="1" applyProtection="1">
      <alignment horizontal="left"/>
      <protection locked="0"/>
    </xf>
    <xf numFmtId="0" fontId="33" fillId="0" borderId="12" xfId="0" applyFont="1" applyBorder="1" applyAlignment="1" applyProtection="1">
      <protection locked="0"/>
    </xf>
    <xf numFmtId="166" fontId="14" fillId="3" borderId="12" xfId="0" applyNumberFormat="1" applyFont="1" applyFill="1" applyBorder="1" applyAlignment="1">
      <alignment horizontal="left"/>
    </xf>
    <xf numFmtId="0" fontId="48" fillId="4" borderId="28" xfId="0" applyFont="1" applyFill="1" applyBorder="1" applyAlignment="1" applyProtection="1">
      <alignment horizontal="left"/>
      <protection locked="0"/>
    </xf>
    <xf numFmtId="0" fontId="48" fillId="4" borderId="27" xfId="0" applyFont="1" applyFill="1" applyBorder="1" applyAlignment="1" applyProtection="1">
      <alignment horizontal="left"/>
      <protection locked="0"/>
    </xf>
    <xf numFmtId="0" fontId="48" fillId="4" borderId="28" xfId="0" applyFont="1" applyFill="1" applyBorder="1" applyAlignment="1" applyProtection="1">
      <protection locked="0"/>
    </xf>
    <xf numFmtId="0" fontId="48" fillId="4" borderId="27" xfId="0" applyFont="1" applyFill="1" applyBorder="1" applyAlignment="1" applyProtection="1">
      <protection locked="0"/>
    </xf>
    <xf numFmtId="0" fontId="48" fillId="4" borderId="32" xfId="0" applyFont="1" applyFill="1" applyBorder="1" applyAlignment="1" applyProtection="1">
      <alignment horizontal="left"/>
      <protection locked="0"/>
    </xf>
    <xf numFmtId="0" fontId="48" fillId="4" borderId="31" xfId="0" applyFont="1" applyFill="1" applyBorder="1" applyAlignment="1" applyProtection="1">
      <alignment horizontal="left"/>
      <protection locked="0"/>
    </xf>
    <xf numFmtId="0" fontId="48" fillId="4" borderId="0" xfId="0" applyFont="1" applyFill="1" applyBorder="1" applyAlignment="1" applyProtection="1">
      <alignment horizontal="left"/>
      <protection locked="0"/>
    </xf>
  </cellXfs>
  <cellStyles count="8">
    <cellStyle name="Currency" xfId="1" builtinId="4"/>
    <cellStyle name="Hyperlink" xfId="2" builtinId="8"/>
    <cellStyle name="Normal" xfId="0" builtinId="0"/>
    <cellStyle name="Normal 2" xfId="6" xr:uid="{00000000-0005-0000-0000-000003000000}"/>
    <cellStyle name="Normal_Book1" xfId="3" xr:uid="{00000000-0005-0000-0000-000004000000}"/>
    <cellStyle name="Normal_Sal.and Fringe" xfId="4" xr:uid="{00000000-0005-0000-0000-000005000000}"/>
    <cellStyle name="Percent" xfId="5" builtinId="5"/>
    <cellStyle name="Percent 2" xfId="7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6</xdr:row>
          <xdr:rowOff>28575</xdr:rowOff>
        </xdr:from>
        <xdr:to>
          <xdr:col>5</xdr:col>
          <xdr:colOff>447675</xdr:colOff>
          <xdr:row>6</xdr:row>
          <xdr:rowOff>247650</xdr:rowOff>
        </xdr:to>
        <xdr:sp macro="" textlink="">
          <xdr:nvSpPr>
            <xdr:cNvPr id="1042" name="ComboBox2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7</xdr:row>
          <xdr:rowOff>28575</xdr:rowOff>
        </xdr:from>
        <xdr:to>
          <xdr:col>5</xdr:col>
          <xdr:colOff>447675</xdr:colOff>
          <xdr:row>7</xdr:row>
          <xdr:rowOff>247650</xdr:rowOff>
        </xdr:to>
        <xdr:sp macro="" textlink="">
          <xdr:nvSpPr>
            <xdr:cNvPr id="1043" name="ComboBox3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19050</xdr:rowOff>
        </xdr:from>
        <xdr:to>
          <xdr:col>5</xdr:col>
          <xdr:colOff>447675</xdr:colOff>
          <xdr:row>8</xdr:row>
          <xdr:rowOff>238125</xdr:rowOff>
        </xdr:to>
        <xdr:sp macro="" textlink="">
          <xdr:nvSpPr>
            <xdr:cNvPr id="1044" name="ComboBox4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9</xdr:row>
          <xdr:rowOff>38100</xdr:rowOff>
        </xdr:from>
        <xdr:to>
          <xdr:col>5</xdr:col>
          <xdr:colOff>447675</xdr:colOff>
          <xdr:row>9</xdr:row>
          <xdr:rowOff>257175</xdr:rowOff>
        </xdr:to>
        <xdr:sp macro="" textlink="">
          <xdr:nvSpPr>
            <xdr:cNvPr id="1049" name="ComboBox1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5</xdr:col>
          <xdr:colOff>447675</xdr:colOff>
          <xdr:row>10</xdr:row>
          <xdr:rowOff>238125</xdr:rowOff>
        </xdr:to>
        <xdr:sp macro="" textlink="">
          <xdr:nvSpPr>
            <xdr:cNvPr id="1050" name="ComboBox5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11</xdr:row>
          <xdr:rowOff>28575</xdr:rowOff>
        </xdr:from>
        <xdr:to>
          <xdr:col>5</xdr:col>
          <xdr:colOff>447675</xdr:colOff>
          <xdr:row>11</xdr:row>
          <xdr:rowOff>247650</xdr:rowOff>
        </xdr:to>
        <xdr:sp macro="" textlink="">
          <xdr:nvSpPr>
            <xdr:cNvPr id="1051" name="ComboBox6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38100</xdr:rowOff>
        </xdr:from>
        <xdr:to>
          <xdr:col>6</xdr:col>
          <xdr:colOff>0</xdr:colOff>
          <xdr:row>12</xdr:row>
          <xdr:rowOff>257175</xdr:rowOff>
        </xdr:to>
        <xdr:sp macro="" textlink="">
          <xdr:nvSpPr>
            <xdr:cNvPr id="1052" name="ComboBox7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13</xdr:row>
          <xdr:rowOff>28575</xdr:rowOff>
        </xdr:from>
        <xdr:to>
          <xdr:col>6</xdr:col>
          <xdr:colOff>0</xdr:colOff>
          <xdr:row>13</xdr:row>
          <xdr:rowOff>247650</xdr:rowOff>
        </xdr:to>
        <xdr:sp macro="" textlink="">
          <xdr:nvSpPr>
            <xdr:cNvPr id="1053" name="ComboBox8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14</xdr:row>
          <xdr:rowOff>28575</xdr:rowOff>
        </xdr:from>
        <xdr:to>
          <xdr:col>6</xdr:col>
          <xdr:colOff>0</xdr:colOff>
          <xdr:row>14</xdr:row>
          <xdr:rowOff>247650</xdr:rowOff>
        </xdr:to>
        <xdr:sp macro="" textlink="">
          <xdr:nvSpPr>
            <xdr:cNvPr id="1054" name="ComboBox9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15</xdr:row>
          <xdr:rowOff>38100</xdr:rowOff>
        </xdr:from>
        <xdr:to>
          <xdr:col>6</xdr:col>
          <xdr:colOff>0</xdr:colOff>
          <xdr:row>15</xdr:row>
          <xdr:rowOff>257175</xdr:rowOff>
        </xdr:to>
        <xdr:sp macro="" textlink="">
          <xdr:nvSpPr>
            <xdr:cNvPr id="1055" name="ComboBox10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16</xdr:row>
          <xdr:rowOff>28575</xdr:rowOff>
        </xdr:from>
        <xdr:to>
          <xdr:col>6</xdr:col>
          <xdr:colOff>0</xdr:colOff>
          <xdr:row>16</xdr:row>
          <xdr:rowOff>247650</xdr:rowOff>
        </xdr:to>
        <xdr:sp macro="" textlink="">
          <xdr:nvSpPr>
            <xdr:cNvPr id="1056" name="ComboBox11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17</xdr:row>
          <xdr:rowOff>28575</xdr:rowOff>
        </xdr:from>
        <xdr:to>
          <xdr:col>6</xdr:col>
          <xdr:colOff>0</xdr:colOff>
          <xdr:row>17</xdr:row>
          <xdr:rowOff>247650</xdr:rowOff>
        </xdr:to>
        <xdr:sp macro="" textlink="">
          <xdr:nvSpPr>
            <xdr:cNvPr id="1057" name="ComboBox12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18</xdr:row>
          <xdr:rowOff>28575</xdr:rowOff>
        </xdr:from>
        <xdr:to>
          <xdr:col>6</xdr:col>
          <xdr:colOff>0</xdr:colOff>
          <xdr:row>18</xdr:row>
          <xdr:rowOff>247650</xdr:rowOff>
        </xdr:to>
        <xdr:sp macro="" textlink="">
          <xdr:nvSpPr>
            <xdr:cNvPr id="1058" name="ComboBox13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19</xdr:row>
          <xdr:rowOff>28575</xdr:rowOff>
        </xdr:from>
        <xdr:to>
          <xdr:col>6</xdr:col>
          <xdr:colOff>0</xdr:colOff>
          <xdr:row>19</xdr:row>
          <xdr:rowOff>247650</xdr:rowOff>
        </xdr:to>
        <xdr:sp macro="" textlink="">
          <xdr:nvSpPr>
            <xdr:cNvPr id="1059" name="ComboBox14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20</xdr:row>
          <xdr:rowOff>28575</xdr:rowOff>
        </xdr:from>
        <xdr:to>
          <xdr:col>6</xdr:col>
          <xdr:colOff>0</xdr:colOff>
          <xdr:row>20</xdr:row>
          <xdr:rowOff>247650</xdr:rowOff>
        </xdr:to>
        <xdr:sp macro="" textlink="">
          <xdr:nvSpPr>
            <xdr:cNvPr id="1060" name="ComboBox15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28575</xdr:rowOff>
        </xdr:from>
        <xdr:to>
          <xdr:col>6</xdr:col>
          <xdr:colOff>0</xdr:colOff>
          <xdr:row>21</xdr:row>
          <xdr:rowOff>247650</xdr:rowOff>
        </xdr:to>
        <xdr:sp macro="" textlink="">
          <xdr:nvSpPr>
            <xdr:cNvPr id="1061" name="ComboBox16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22</xdr:row>
          <xdr:rowOff>28575</xdr:rowOff>
        </xdr:from>
        <xdr:to>
          <xdr:col>6</xdr:col>
          <xdr:colOff>0</xdr:colOff>
          <xdr:row>22</xdr:row>
          <xdr:rowOff>247650</xdr:rowOff>
        </xdr:to>
        <xdr:sp macro="" textlink="">
          <xdr:nvSpPr>
            <xdr:cNvPr id="1062" name="ComboBox17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26</xdr:row>
          <xdr:rowOff>28575</xdr:rowOff>
        </xdr:from>
        <xdr:to>
          <xdr:col>6</xdr:col>
          <xdr:colOff>828675</xdr:colOff>
          <xdr:row>26</xdr:row>
          <xdr:rowOff>257175</xdr:rowOff>
        </xdr:to>
        <xdr:sp macro="" textlink="">
          <xdr:nvSpPr>
            <xdr:cNvPr id="1063" name="ComboBox18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27</xdr:row>
          <xdr:rowOff>28575</xdr:rowOff>
        </xdr:from>
        <xdr:to>
          <xdr:col>6</xdr:col>
          <xdr:colOff>828675</xdr:colOff>
          <xdr:row>27</xdr:row>
          <xdr:rowOff>247650</xdr:rowOff>
        </xdr:to>
        <xdr:sp macro="" textlink="">
          <xdr:nvSpPr>
            <xdr:cNvPr id="1064" name="ComboBox19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28</xdr:row>
          <xdr:rowOff>28575</xdr:rowOff>
        </xdr:from>
        <xdr:to>
          <xdr:col>6</xdr:col>
          <xdr:colOff>828675</xdr:colOff>
          <xdr:row>28</xdr:row>
          <xdr:rowOff>247650</xdr:rowOff>
        </xdr:to>
        <xdr:sp macro="" textlink="">
          <xdr:nvSpPr>
            <xdr:cNvPr id="1065" name="ComboBox20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29</xdr:row>
          <xdr:rowOff>28575</xdr:rowOff>
        </xdr:from>
        <xdr:to>
          <xdr:col>6</xdr:col>
          <xdr:colOff>828675</xdr:colOff>
          <xdr:row>29</xdr:row>
          <xdr:rowOff>247650</xdr:rowOff>
        </xdr:to>
        <xdr:sp macro="" textlink="">
          <xdr:nvSpPr>
            <xdr:cNvPr id="1066" name="ComboBox21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1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30</xdr:row>
          <xdr:rowOff>28575</xdr:rowOff>
        </xdr:from>
        <xdr:to>
          <xdr:col>6</xdr:col>
          <xdr:colOff>828675</xdr:colOff>
          <xdr:row>30</xdr:row>
          <xdr:rowOff>247650</xdr:rowOff>
        </xdr:to>
        <xdr:sp macro="" textlink="">
          <xdr:nvSpPr>
            <xdr:cNvPr id="1067" name="ComboBox22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1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31</xdr:row>
          <xdr:rowOff>28575</xdr:rowOff>
        </xdr:from>
        <xdr:to>
          <xdr:col>6</xdr:col>
          <xdr:colOff>828675</xdr:colOff>
          <xdr:row>31</xdr:row>
          <xdr:rowOff>247650</xdr:rowOff>
        </xdr:to>
        <xdr:sp macro="" textlink="">
          <xdr:nvSpPr>
            <xdr:cNvPr id="1068" name="ComboBox23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1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32</xdr:row>
          <xdr:rowOff>28575</xdr:rowOff>
        </xdr:from>
        <xdr:to>
          <xdr:col>6</xdr:col>
          <xdr:colOff>828675</xdr:colOff>
          <xdr:row>32</xdr:row>
          <xdr:rowOff>247650</xdr:rowOff>
        </xdr:to>
        <xdr:sp macro="" textlink="">
          <xdr:nvSpPr>
            <xdr:cNvPr id="1069" name="ComboBox24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1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33</xdr:row>
          <xdr:rowOff>28575</xdr:rowOff>
        </xdr:from>
        <xdr:to>
          <xdr:col>6</xdr:col>
          <xdr:colOff>828675</xdr:colOff>
          <xdr:row>33</xdr:row>
          <xdr:rowOff>247650</xdr:rowOff>
        </xdr:to>
        <xdr:sp macro="" textlink="">
          <xdr:nvSpPr>
            <xdr:cNvPr id="1070" name="ComboBox25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1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34</xdr:row>
          <xdr:rowOff>28575</xdr:rowOff>
        </xdr:from>
        <xdr:to>
          <xdr:col>6</xdr:col>
          <xdr:colOff>828675</xdr:colOff>
          <xdr:row>34</xdr:row>
          <xdr:rowOff>247650</xdr:rowOff>
        </xdr:to>
        <xdr:sp macro="" textlink="">
          <xdr:nvSpPr>
            <xdr:cNvPr id="1071" name="ComboBox26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35</xdr:row>
          <xdr:rowOff>38100</xdr:rowOff>
        </xdr:from>
        <xdr:to>
          <xdr:col>6</xdr:col>
          <xdr:colOff>828675</xdr:colOff>
          <xdr:row>35</xdr:row>
          <xdr:rowOff>257175</xdr:rowOff>
        </xdr:to>
        <xdr:sp macro="" textlink="">
          <xdr:nvSpPr>
            <xdr:cNvPr id="1072" name="ComboBox27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36</xdr:row>
          <xdr:rowOff>28575</xdr:rowOff>
        </xdr:from>
        <xdr:to>
          <xdr:col>6</xdr:col>
          <xdr:colOff>828675</xdr:colOff>
          <xdr:row>36</xdr:row>
          <xdr:rowOff>247650</xdr:rowOff>
        </xdr:to>
        <xdr:sp macro="" textlink="">
          <xdr:nvSpPr>
            <xdr:cNvPr id="1073" name="ComboBox28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37</xdr:row>
          <xdr:rowOff>28575</xdr:rowOff>
        </xdr:from>
        <xdr:to>
          <xdr:col>6</xdr:col>
          <xdr:colOff>828675</xdr:colOff>
          <xdr:row>37</xdr:row>
          <xdr:rowOff>247650</xdr:rowOff>
        </xdr:to>
        <xdr:sp macro="" textlink="">
          <xdr:nvSpPr>
            <xdr:cNvPr id="1074" name="ComboBox29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38</xdr:row>
          <xdr:rowOff>28575</xdr:rowOff>
        </xdr:from>
        <xdr:to>
          <xdr:col>6</xdr:col>
          <xdr:colOff>828675</xdr:colOff>
          <xdr:row>38</xdr:row>
          <xdr:rowOff>247650</xdr:rowOff>
        </xdr:to>
        <xdr:sp macro="" textlink="">
          <xdr:nvSpPr>
            <xdr:cNvPr id="1075" name="ComboBox30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39</xdr:row>
          <xdr:rowOff>28575</xdr:rowOff>
        </xdr:from>
        <xdr:to>
          <xdr:col>6</xdr:col>
          <xdr:colOff>828675</xdr:colOff>
          <xdr:row>39</xdr:row>
          <xdr:rowOff>247650</xdr:rowOff>
        </xdr:to>
        <xdr:sp macro="" textlink="">
          <xdr:nvSpPr>
            <xdr:cNvPr id="1076" name="ComboBox31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19.xml"/><Relationship Id="rId39" Type="http://schemas.openxmlformats.org/officeDocument/2006/relationships/control" Target="../activeX/activeX31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6.xml"/><Relationship Id="rId7" Type="http://schemas.openxmlformats.org/officeDocument/2006/relationships/image" Target="../media/image1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image" Target="../media/image2.emf"/><Relationship Id="rId33" Type="http://schemas.openxmlformats.org/officeDocument/2006/relationships/control" Target="../activeX/activeX25.xml"/><Relationship Id="rId38" Type="http://schemas.openxmlformats.org/officeDocument/2006/relationships/control" Target="../activeX/activeX30.xml"/><Relationship Id="rId2" Type="http://schemas.openxmlformats.org/officeDocument/2006/relationships/printerSettings" Target="../printerSettings/printerSettings5.bin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ontrol" Target="../activeX/activeX21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4.xml"/><Relationship Id="rId37" Type="http://schemas.openxmlformats.org/officeDocument/2006/relationships/control" Target="../activeX/activeX29.xml"/><Relationship Id="rId5" Type="http://schemas.openxmlformats.org/officeDocument/2006/relationships/vmlDrawing" Target="../drawings/vmlDrawing2.v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0.xml"/><Relationship Id="rId36" Type="http://schemas.openxmlformats.org/officeDocument/2006/relationships/control" Target="../activeX/activeX28.xml"/><Relationship Id="rId10" Type="http://schemas.openxmlformats.org/officeDocument/2006/relationships/control" Target="../activeX/activeX4.xml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3.xml"/><Relationship Id="rId4" Type="http://schemas.openxmlformats.org/officeDocument/2006/relationships/drawing" Target="../drawings/drawing1.xml"/><Relationship Id="rId9" Type="http://schemas.openxmlformats.org/officeDocument/2006/relationships/control" Target="../activeX/activeX3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image" Target="../media/image3.emf"/><Relationship Id="rId30" Type="http://schemas.openxmlformats.org/officeDocument/2006/relationships/control" Target="../activeX/activeX22.xml"/><Relationship Id="rId35" Type="http://schemas.openxmlformats.org/officeDocument/2006/relationships/control" Target="../activeX/activeX27.xml"/><Relationship Id="rId8" Type="http://schemas.openxmlformats.org/officeDocument/2006/relationships/control" Target="../activeX/activeX2.xml"/><Relationship Id="rId3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H58"/>
  <sheetViews>
    <sheetView showGridLines="0" showZeros="0" tabSelected="1" defaultGridColor="0" view="pageBreakPreview" colorId="22" zoomScale="70" zoomScaleNormal="70" zoomScaleSheetLayoutView="70" workbookViewId="0">
      <selection sqref="A1:G1"/>
    </sheetView>
  </sheetViews>
  <sheetFormatPr defaultColWidth="11.44140625" defaultRowHeight="15" x14ac:dyDescent="0.2"/>
  <cols>
    <col min="1" max="1" width="13.77734375" style="103" customWidth="1"/>
    <col min="2" max="2" width="13.109375" style="103" customWidth="1"/>
    <col min="3" max="3" width="11.88671875" style="103" customWidth="1"/>
    <col min="4" max="4" width="14.109375" style="103" customWidth="1"/>
    <col min="5" max="7" width="17.77734375" style="103" customWidth="1"/>
    <col min="8" max="16384" width="11.44140625" style="103"/>
  </cols>
  <sheetData>
    <row r="1" spans="1:8" ht="18" x14ac:dyDescent="0.25">
      <c r="A1" s="305" t="s">
        <v>450</v>
      </c>
      <c r="B1" s="305"/>
      <c r="C1" s="305"/>
      <c r="D1" s="305"/>
      <c r="E1" s="305"/>
      <c r="F1" s="305"/>
      <c r="G1" s="305"/>
    </row>
    <row r="2" spans="1:8" ht="19.899999999999999" customHeight="1" x14ac:dyDescent="0.3">
      <c r="A2" s="309" t="s">
        <v>554</v>
      </c>
      <c r="B2" s="305"/>
      <c r="C2" s="305"/>
      <c r="D2" s="305"/>
      <c r="E2" s="305"/>
      <c r="F2" s="305"/>
      <c r="G2" s="305"/>
      <c r="H2" s="104"/>
    </row>
    <row r="3" spans="1:8" ht="24.95" customHeight="1" x14ac:dyDescent="0.25">
      <c r="A3" s="306" t="s">
        <v>555</v>
      </c>
      <c r="B3" s="306"/>
      <c r="C3" s="306"/>
      <c r="D3" s="306"/>
      <c r="E3" s="306"/>
      <c r="F3" s="306"/>
      <c r="G3" s="306"/>
    </row>
    <row r="4" spans="1:8" s="108" customFormat="1" ht="24.95" customHeight="1" x14ac:dyDescent="0.3">
      <c r="A4" s="152" t="s">
        <v>556</v>
      </c>
      <c r="B4" s="105"/>
      <c r="C4" s="106"/>
      <c r="D4" s="106"/>
      <c r="E4" s="106"/>
      <c r="F4" s="1" t="s">
        <v>47</v>
      </c>
      <c r="G4" s="107"/>
    </row>
    <row r="5" spans="1:8" s="108" customFormat="1" ht="24.95" customHeight="1" x14ac:dyDescent="0.3">
      <c r="A5" s="109"/>
      <c r="B5" s="1" t="s">
        <v>46</v>
      </c>
      <c r="C5" s="105"/>
      <c r="D5" s="301"/>
      <c r="E5" s="301"/>
      <c r="F5" s="1" t="s">
        <v>48</v>
      </c>
      <c r="G5" s="107"/>
    </row>
    <row r="6" spans="1:8" s="108" customFormat="1" ht="24.95" customHeight="1" x14ac:dyDescent="0.3">
      <c r="A6" s="109"/>
      <c r="B6" s="1"/>
      <c r="C6" s="1"/>
      <c r="D6" s="105"/>
      <c r="E6" s="105"/>
      <c r="F6" s="1" t="s">
        <v>56</v>
      </c>
      <c r="G6" s="183"/>
    </row>
    <row r="7" spans="1:8" ht="24" customHeight="1" thickBot="1" x14ac:dyDescent="0.3">
      <c r="A7" s="1" t="s">
        <v>49</v>
      </c>
      <c r="B7" s="301"/>
      <c r="C7" s="301"/>
      <c r="D7" s="301"/>
      <c r="E7" s="301"/>
      <c r="F7" s="1"/>
    </row>
    <row r="8" spans="1:8" ht="23.25" customHeight="1" x14ac:dyDescent="0.25">
      <c r="A8" s="1" t="s">
        <v>0</v>
      </c>
      <c r="B8" s="299"/>
      <c r="C8" s="299"/>
      <c r="D8" s="299"/>
      <c r="E8" s="302"/>
      <c r="F8" s="307" t="s">
        <v>516</v>
      </c>
      <c r="G8" s="308"/>
    </row>
    <row r="9" spans="1:8" ht="23.25" customHeight="1" x14ac:dyDescent="0.25">
      <c r="A9" s="1"/>
      <c r="B9" s="299"/>
      <c r="C9" s="299"/>
      <c r="D9" s="299"/>
      <c r="E9" s="302"/>
      <c r="F9" s="111"/>
      <c r="G9" s="112"/>
    </row>
    <row r="10" spans="1:8" ht="23.25" customHeight="1" x14ac:dyDescent="0.25">
      <c r="A10" s="1" t="s">
        <v>50</v>
      </c>
      <c r="B10" s="299"/>
      <c r="C10" s="299"/>
      <c r="D10" s="22" t="s">
        <v>77</v>
      </c>
      <c r="E10" s="182"/>
      <c r="F10" s="177" t="s">
        <v>2</v>
      </c>
      <c r="G10" s="178" t="s">
        <v>1</v>
      </c>
    </row>
    <row r="11" spans="1:8" ht="23.25" customHeight="1" x14ac:dyDescent="0.25">
      <c r="A11" s="1" t="s">
        <v>518</v>
      </c>
      <c r="B11" s="300"/>
      <c r="C11" s="300"/>
      <c r="D11" s="22" t="s">
        <v>78</v>
      </c>
      <c r="E11" s="182"/>
      <c r="F11" s="179"/>
      <c r="G11" s="180"/>
    </row>
    <row r="12" spans="1:8" ht="23.25" customHeight="1" x14ac:dyDescent="0.25">
      <c r="A12" s="1" t="s">
        <v>519</v>
      </c>
      <c r="B12" s="303"/>
      <c r="C12" s="304"/>
      <c r="D12" s="22"/>
      <c r="E12" s="160"/>
      <c r="F12" s="172" t="s">
        <v>451</v>
      </c>
      <c r="G12" s="173"/>
    </row>
    <row r="13" spans="1:8" ht="24" customHeight="1" x14ac:dyDescent="0.25">
      <c r="A13" s="1" t="s">
        <v>51</v>
      </c>
      <c r="B13" s="299"/>
      <c r="C13" s="299"/>
      <c r="D13" s="22" t="s">
        <v>78</v>
      </c>
      <c r="E13" s="182"/>
      <c r="F13" s="172" t="s">
        <v>80</v>
      </c>
      <c r="G13" s="174"/>
    </row>
    <row r="14" spans="1:8" ht="24" customHeight="1" thickBot="1" x14ac:dyDescent="0.3">
      <c r="A14" s="1" t="s">
        <v>519</v>
      </c>
      <c r="B14" s="303"/>
      <c r="C14" s="304"/>
      <c r="D14" s="22"/>
      <c r="E14" s="160"/>
      <c r="F14" s="175"/>
      <c r="G14" s="176"/>
    </row>
    <row r="15" spans="1:8" ht="24.95" customHeight="1" x14ac:dyDescent="0.25">
      <c r="A15" s="1" t="s">
        <v>52</v>
      </c>
      <c r="B15" s="299"/>
      <c r="C15" s="299"/>
      <c r="D15" s="32" t="s">
        <v>53</v>
      </c>
      <c r="E15" s="182"/>
      <c r="F15" s="171"/>
      <c r="G15" s="160"/>
    </row>
    <row r="16" spans="1:8" ht="24.95" customHeight="1" x14ac:dyDescent="0.25">
      <c r="A16" s="33" t="s">
        <v>55</v>
      </c>
      <c r="B16" s="141"/>
      <c r="C16" s="113"/>
      <c r="D16" s="32" t="s">
        <v>54</v>
      </c>
      <c r="E16" s="113"/>
      <c r="F16" s="171"/>
      <c r="G16" s="160"/>
    </row>
    <row r="17" spans="1:7" ht="19.899999999999999" customHeight="1" x14ac:dyDescent="0.25">
      <c r="A17" s="34" t="s">
        <v>57</v>
      </c>
      <c r="B17" s="140"/>
      <c r="C17" s="184"/>
      <c r="D17" s="105"/>
      <c r="E17" s="34" t="s">
        <v>458</v>
      </c>
      <c r="F17" s="105"/>
      <c r="G17" s="146">
        <v>0</v>
      </c>
    </row>
    <row r="18" spans="1:7" ht="19.899999999999999" customHeight="1" x14ac:dyDescent="0.25">
      <c r="A18" s="33" t="s">
        <v>520</v>
      </c>
      <c r="B18" s="143"/>
      <c r="C18" s="149"/>
      <c r="D18" s="147"/>
      <c r="E18" s="34"/>
      <c r="F18" s="145"/>
      <c r="G18" s="144"/>
    </row>
    <row r="19" spans="1:7" ht="7.5" customHeight="1" x14ac:dyDescent="0.25">
      <c r="A19" s="142"/>
      <c r="B19" s="143"/>
      <c r="C19" s="144"/>
      <c r="D19" s="140"/>
      <c r="E19" s="34"/>
      <c r="F19" s="145"/>
      <c r="G19" s="144"/>
    </row>
    <row r="20" spans="1:7" ht="19.899999999999999" customHeight="1" x14ac:dyDescent="0.25">
      <c r="D20" s="105"/>
      <c r="E20" s="3" t="s">
        <v>63</v>
      </c>
      <c r="F20" s="3" t="s">
        <v>4</v>
      </c>
      <c r="G20" s="3" t="s">
        <v>37</v>
      </c>
    </row>
    <row r="21" spans="1:7" ht="19.899999999999999" customHeight="1" thickBot="1" x14ac:dyDescent="0.25">
      <c r="A21" s="4" t="s">
        <v>5</v>
      </c>
      <c r="B21" s="5" t="s">
        <v>6</v>
      </c>
      <c r="C21" s="105"/>
      <c r="D21" s="105"/>
      <c r="E21" s="6" t="s">
        <v>7</v>
      </c>
      <c r="F21" s="6" t="s">
        <v>8</v>
      </c>
      <c r="G21" s="6" t="s">
        <v>8</v>
      </c>
    </row>
    <row r="22" spans="1:7" ht="19.899999999999999" customHeight="1" thickTop="1" thickBot="1" x14ac:dyDescent="0.3">
      <c r="A22" s="2" t="s">
        <v>9</v>
      </c>
      <c r="B22" s="105" t="s">
        <v>10</v>
      </c>
      <c r="C22" s="105"/>
      <c r="D22" s="105"/>
      <c r="E22" s="229">
        <f>F22</f>
        <v>0</v>
      </c>
      <c r="F22" s="230">
        <f>'Salary-Page 2'!J42</f>
        <v>0</v>
      </c>
      <c r="G22" s="231"/>
    </row>
    <row r="23" spans="1:7" ht="19.899999999999999" customHeight="1" thickTop="1" thickBot="1" x14ac:dyDescent="0.3">
      <c r="A23" s="2" t="s">
        <v>11</v>
      </c>
      <c r="B23" s="105" t="s">
        <v>456</v>
      </c>
      <c r="C23" s="105"/>
      <c r="D23" s="105"/>
      <c r="E23" s="229">
        <f>'Fringe-Non staff Serv-Page 3'!E11</f>
        <v>0</v>
      </c>
      <c r="F23" s="232">
        <f>'Fringe-Non staff Serv-Page 3'!F11</f>
        <v>0</v>
      </c>
      <c r="G23" s="231"/>
    </row>
    <row r="24" spans="1:7" ht="19.899999999999999" customHeight="1" thickTop="1" thickBot="1" x14ac:dyDescent="0.3">
      <c r="A24" s="2" t="s">
        <v>12</v>
      </c>
      <c r="B24" s="105" t="s">
        <v>460</v>
      </c>
      <c r="C24" s="7"/>
      <c r="D24" s="105"/>
      <c r="E24" s="230">
        <f>G24</f>
        <v>0</v>
      </c>
      <c r="F24" s="231"/>
      <c r="G24" s="233">
        <f>'Fringe-Non staff Serv-Page 3'!G14</f>
        <v>0</v>
      </c>
    </row>
    <row r="25" spans="1:7" ht="19.899999999999999" customHeight="1" thickTop="1" thickBot="1" x14ac:dyDescent="0.3">
      <c r="A25" s="1" t="s">
        <v>14</v>
      </c>
      <c r="B25" s="105"/>
      <c r="C25" s="105"/>
      <c r="D25" s="105"/>
      <c r="E25" s="234">
        <f>SUM(E22:E24)</f>
        <v>0</v>
      </c>
      <c r="F25" s="235">
        <f>SUM(F22:F23)</f>
        <v>0</v>
      </c>
      <c r="G25" s="234">
        <f>G24</f>
        <v>0</v>
      </c>
    </row>
    <row r="26" spans="1:7" ht="19.899999999999999" customHeight="1" thickBot="1" x14ac:dyDescent="0.25">
      <c r="A26" s="8"/>
      <c r="B26" s="5" t="s">
        <v>468</v>
      </c>
      <c r="C26" s="105"/>
      <c r="D26" s="105"/>
      <c r="E26" s="236"/>
      <c r="F26" s="236"/>
      <c r="G26" s="236"/>
    </row>
    <row r="27" spans="1:7" ht="19.899999999999999" customHeight="1" thickTop="1" thickBot="1" x14ac:dyDescent="0.3">
      <c r="A27" s="170" t="s">
        <v>473</v>
      </c>
      <c r="B27" s="105" t="s">
        <v>467</v>
      </c>
      <c r="C27" s="105"/>
      <c r="D27" s="105"/>
      <c r="E27" s="229">
        <f>F27</f>
        <v>0</v>
      </c>
      <c r="F27" s="230">
        <f>'Fringe-Non staff Serv-Page 3'!F19</f>
        <v>0</v>
      </c>
      <c r="G27" s="231"/>
    </row>
    <row r="28" spans="1:7" ht="19.899999999999999" customHeight="1" thickTop="1" thickBot="1" x14ac:dyDescent="0.3">
      <c r="A28" s="170" t="s">
        <v>474</v>
      </c>
      <c r="B28" s="45" t="s">
        <v>533</v>
      </c>
      <c r="C28" s="105"/>
      <c r="D28" s="105"/>
      <c r="E28" s="229">
        <f>F28</f>
        <v>0</v>
      </c>
      <c r="F28" s="230">
        <f>'Fringe-Non staff Serv-Page 3'!F27</f>
        <v>0</v>
      </c>
      <c r="G28" s="231"/>
    </row>
    <row r="29" spans="1:7" ht="19.899999999999999" customHeight="1" thickTop="1" thickBot="1" x14ac:dyDescent="0.3">
      <c r="A29" s="170" t="s">
        <v>475</v>
      </c>
      <c r="B29" s="105" t="s">
        <v>17</v>
      </c>
      <c r="C29" s="105"/>
      <c r="D29" s="105"/>
      <c r="E29" s="229">
        <f>F29</f>
        <v>0</v>
      </c>
      <c r="F29" s="230">
        <f>+'Fringe-Non staff Serv-Page 3'!F33</f>
        <v>0</v>
      </c>
      <c r="G29" s="231"/>
    </row>
    <row r="30" spans="1:7" ht="19.899999999999999" customHeight="1" thickTop="1" thickBot="1" x14ac:dyDescent="0.3">
      <c r="A30" s="170" t="s">
        <v>476</v>
      </c>
      <c r="B30" s="105" t="s">
        <v>471</v>
      </c>
      <c r="C30" s="105"/>
      <c r="D30" s="105"/>
      <c r="E30" s="229">
        <f>F30</f>
        <v>0</v>
      </c>
      <c r="F30" s="230">
        <f>+'Fringe-Non staff Serv-Page 3'!F38</f>
        <v>0</v>
      </c>
      <c r="G30" s="231"/>
    </row>
    <row r="31" spans="1:7" ht="19.899999999999999" customHeight="1" thickTop="1" thickBot="1" x14ac:dyDescent="0.3">
      <c r="A31" s="170" t="s">
        <v>477</v>
      </c>
      <c r="B31" s="105" t="s">
        <v>472</v>
      </c>
      <c r="C31" s="105"/>
      <c r="D31" s="105"/>
      <c r="E31" s="229">
        <f>F31</f>
        <v>0</v>
      </c>
      <c r="F31" s="230">
        <f>+'Fringe-Non staff Serv-Page 3'!F44</f>
        <v>0</v>
      </c>
      <c r="G31" s="231"/>
    </row>
    <row r="32" spans="1:7" ht="19.899999999999999" customHeight="1" thickTop="1" thickBot="1" x14ac:dyDescent="0.3">
      <c r="A32" s="33" t="s">
        <v>469</v>
      </c>
      <c r="B32" s="105"/>
      <c r="C32" s="105"/>
      <c r="D32" s="105"/>
      <c r="E32" s="234">
        <f>SUM(E27:E31)</f>
        <v>0</v>
      </c>
      <c r="F32" s="237">
        <f>SUM(F27:F31)</f>
        <v>0</v>
      </c>
      <c r="G32" s="231"/>
    </row>
    <row r="33" spans="1:7" ht="19.899999999999999" customHeight="1" thickBot="1" x14ac:dyDescent="0.25">
      <c r="A33" s="8"/>
      <c r="B33" s="5" t="s">
        <v>18</v>
      </c>
      <c r="C33" s="105"/>
      <c r="D33" s="105"/>
      <c r="E33" s="236"/>
      <c r="F33" s="236"/>
      <c r="G33" s="236"/>
    </row>
    <row r="34" spans="1:7" ht="19.899999999999999" customHeight="1" thickBot="1" x14ac:dyDescent="0.3">
      <c r="A34" s="2" t="s">
        <v>19</v>
      </c>
      <c r="B34" s="105" t="s">
        <v>20</v>
      </c>
      <c r="C34" s="105"/>
      <c r="D34" s="105"/>
      <c r="E34" s="229">
        <f>+F34</f>
        <v>0</v>
      </c>
      <c r="F34" s="230">
        <f>+'OTPS-Page4'!F11</f>
        <v>0</v>
      </c>
      <c r="G34" s="238"/>
    </row>
    <row r="35" spans="1:7" ht="19.899999999999999" customHeight="1" thickBot="1" x14ac:dyDescent="0.3">
      <c r="A35" s="2" t="s">
        <v>21</v>
      </c>
      <c r="B35" s="105" t="s">
        <v>22</v>
      </c>
      <c r="C35" s="105"/>
      <c r="D35" s="105"/>
      <c r="E35" s="229">
        <f t="shared" ref="E35:E40" si="0">F35</f>
        <v>0</v>
      </c>
      <c r="F35" s="230">
        <f>'OTPS-Page4'!G15</f>
        <v>0</v>
      </c>
      <c r="G35" s="238"/>
    </row>
    <row r="36" spans="1:7" ht="19.899999999999999" customHeight="1" thickBot="1" x14ac:dyDescent="0.3">
      <c r="A36" s="2" t="s">
        <v>23</v>
      </c>
      <c r="B36" s="105" t="s">
        <v>24</v>
      </c>
      <c r="C36" s="105"/>
      <c r="D36" s="105"/>
      <c r="E36" s="229">
        <f t="shared" si="0"/>
        <v>0</v>
      </c>
      <c r="F36" s="230">
        <f>'OTPS-Page4'!G24</f>
        <v>0</v>
      </c>
      <c r="G36" s="238"/>
    </row>
    <row r="37" spans="1:7" ht="19.899999999999999" customHeight="1" thickBot="1" x14ac:dyDescent="0.3">
      <c r="A37" s="2" t="s">
        <v>25</v>
      </c>
      <c r="B37" s="105" t="s">
        <v>511</v>
      </c>
      <c r="C37" s="105"/>
      <c r="D37" s="105"/>
      <c r="E37" s="229">
        <f t="shared" si="0"/>
        <v>0</v>
      </c>
      <c r="F37" s="230">
        <f>'OTPS-Page4'!G28</f>
        <v>0</v>
      </c>
      <c r="G37" s="238"/>
    </row>
    <row r="38" spans="1:7" ht="19.899999999999999" customHeight="1" thickBot="1" x14ac:dyDescent="0.3">
      <c r="A38" s="2" t="s">
        <v>26</v>
      </c>
      <c r="B38" s="105" t="s">
        <v>27</v>
      </c>
      <c r="C38" s="105"/>
      <c r="D38" s="105"/>
      <c r="E38" s="229">
        <f t="shared" si="0"/>
        <v>0</v>
      </c>
      <c r="F38" s="230">
        <f>'OTPS-Page4'!G35</f>
        <v>0</v>
      </c>
      <c r="G38" s="238"/>
    </row>
    <row r="39" spans="1:7" ht="19.899999999999999" customHeight="1" thickBot="1" x14ac:dyDescent="0.3">
      <c r="A39" s="2" t="s">
        <v>28</v>
      </c>
      <c r="B39" s="105" t="s">
        <v>29</v>
      </c>
      <c r="C39" s="105"/>
      <c r="D39" s="105"/>
      <c r="E39" s="229">
        <f t="shared" si="0"/>
        <v>0</v>
      </c>
      <c r="F39" s="239">
        <f>'OTPS-Page4'!G37</f>
        <v>0</v>
      </c>
      <c r="G39" s="238"/>
    </row>
    <row r="40" spans="1:7" ht="19.899999999999999" customHeight="1" thickBot="1" x14ac:dyDescent="0.3">
      <c r="A40" s="2" t="s">
        <v>30</v>
      </c>
      <c r="B40" s="105" t="s">
        <v>479</v>
      </c>
      <c r="C40" s="105"/>
      <c r="D40" s="105"/>
      <c r="E40" s="229">
        <f t="shared" si="0"/>
        <v>0</v>
      </c>
      <c r="F40" s="232">
        <f>'OTPS-Page4'!G39</f>
        <v>0</v>
      </c>
      <c r="G40" s="238"/>
    </row>
    <row r="41" spans="1:7" ht="19.899999999999999" customHeight="1" thickTop="1" thickBot="1" x14ac:dyDescent="0.3">
      <c r="A41" s="2" t="s">
        <v>31</v>
      </c>
      <c r="B41" s="105" t="s">
        <v>32</v>
      </c>
      <c r="C41" s="105"/>
      <c r="D41" s="105"/>
      <c r="E41" s="230">
        <f>G41</f>
        <v>0</v>
      </c>
      <c r="F41" s="231"/>
      <c r="G41" s="240">
        <f>'OTPS-Page4'!H47</f>
        <v>0</v>
      </c>
    </row>
    <row r="42" spans="1:7" ht="17.25" customHeight="1" thickTop="1" thickBot="1" x14ac:dyDescent="0.3">
      <c r="A42" s="40" t="s">
        <v>61</v>
      </c>
      <c r="B42" s="105" t="s">
        <v>58</v>
      </c>
      <c r="C42" s="105"/>
      <c r="D42" s="105"/>
      <c r="E42" s="230">
        <f>+G42</f>
        <v>0</v>
      </c>
      <c r="F42" s="231"/>
      <c r="G42" s="241">
        <f>+'OTPS-Page4'!H50</f>
        <v>0</v>
      </c>
    </row>
    <row r="43" spans="1:7" ht="19.5" hidden="1" customHeight="1" thickBot="1" x14ac:dyDescent="0.3">
      <c r="A43" s="40" t="s">
        <v>62</v>
      </c>
      <c r="B43" s="105" t="s">
        <v>60</v>
      </c>
      <c r="C43" s="105"/>
      <c r="D43" s="105"/>
      <c r="E43" s="242">
        <f>+'OTPS-Page4'!F53</f>
        <v>0</v>
      </c>
      <c r="F43" s="243">
        <f>+E43</f>
        <v>0</v>
      </c>
      <c r="G43" s="244"/>
    </row>
    <row r="44" spans="1:7" ht="19.899999999999999" customHeight="1" thickTop="1" thickBot="1" x14ac:dyDescent="0.3">
      <c r="A44" s="1" t="s">
        <v>33</v>
      </c>
      <c r="B44" s="105"/>
      <c r="C44" s="105"/>
      <c r="D44" s="105"/>
      <c r="E44" s="234">
        <f>SUM(E34:E43)</f>
        <v>0</v>
      </c>
      <c r="F44" s="234">
        <f>SUM(F34:F43)</f>
        <v>0</v>
      </c>
      <c r="G44" s="245">
        <f>SUM(G41:G42)</f>
        <v>0</v>
      </c>
    </row>
    <row r="45" spans="1:7" ht="19.899999999999999" customHeight="1" thickBot="1" x14ac:dyDescent="0.3">
      <c r="A45" s="105"/>
      <c r="B45" s="105"/>
      <c r="C45" s="105"/>
      <c r="D45" s="105"/>
      <c r="E45" s="243"/>
      <c r="F45" s="243"/>
      <c r="G45" s="243"/>
    </row>
    <row r="46" spans="1:7" ht="19.899999999999999" customHeight="1" thickBot="1" x14ac:dyDescent="0.3">
      <c r="A46" s="1" t="s">
        <v>34</v>
      </c>
      <c r="B46" s="105"/>
      <c r="C46" s="105"/>
      <c r="D46" s="105"/>
      <c r="E46" s="234">
        <f>E44+E32+E25</f>
        <v>0</v>
      </c>
      <c r="F46" s="234">
        <f>F44+F32+F25</f>
        <v>0</v>
      </c>
      <c r="G46" s="234">
        <f>G44+G25</f>
        <v>0</v>
      </c>
    </row>
    <row r="47" spans="1:7" ht="19.899999999999999" customHeight="1" x14ac:dyDescent="0.25">
      <c r="A47" s="133" t="s">
        <v>543</v>
      </c>
    </row>
    <row r="48" spans="1:7" ht="19.5" customHeight="1" x14ac:dyDescent="0.25">
      <c r="A48" s="133" t="s">
        <v>482</v>
      </c>
    </row>
    <row r="49" spans="1:7" ht="19.5" customHeight="1" x14ac:dyDescent="0.25">
      <c r="A49" s="1" t="s">
        <v>455</v>
      </c>
    </row>
    <row r="50" spans="1:7" ht="19.899999999999999" customHeight="1" x14ac:dyDescent="0.25">
      <c r="A50" s="88" t="s">
        <v>454</v>
      </c>
      <c r="B50" s="114"/>
      <c r="C50" s="114"/>
      <c r="D50" s="114"/>
      <c r="E50" s="114"/>
      <c r="F50" s="114"/>
      <c r="G50" s="114"/>
    </row>
    <row r="51" spans="1:7" x14ac:dyDescent="0.2">
      <c r="A51" s="43" t="s">
        <v>35</v>
      </c>
      <c r="B51" s="102"/>
      <c r="C51" s="102"/>
      <c r="D51" s="102"/>
      <c r="E51" s="102"/>
      <c r="F51" s="102"/>
      <c r="G51" s="102"/>
    </row>
    <row r="53" spans="1:7" x14ac:dyDescent="0.2">
      <c r="A53" s="9"/>
    </row>
    <row r="57" spans="1:7" x14ac:dyDescent="0.2">
      <c r="A57" s="9"/>
    </row>
    <row r="58" spans="1:7" x14ac:dyDescent="0.2">
      <c r="A58" s="9"/>
    </row>
  </sheetData>
  <sheetProtection algorithmName="SHA-512" hashValue="byt6pnwBHkpJ+dG0mILTSdH22dmo03E7EmdwZ8iGHIrZuhr4VF9Oqw7rtrBJ63ZnymfF9UtTYRQ3J9WEwpc4pw==" saltValue="rQnIYEIelpyR3gW17SXq0g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87" colorId="22" zeroValues="0" fitToPage="1" showRuler="0" topLeftCell="A18">
      <selection activeCell="D31" sqref="D31"/>
      <pageMargins left="0.5" right="0.5" top="0.5" bottom="0.5" header="0.5" footer="0.5"/>
      <pageSetup scale="82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showRuler="0">
      <pageMargins left="0.5" right="0.5" top="0.5" bottom="0.5" header="0.5" footer="0.5"/>
      <pageSetup scale="82" orientation="portrait" horizontalDpi="300" verticalDpi="300" r:id="rId2"/>
      <headerFooter alignWithMargins="0"/>
    </customSheetView>
  </customSheetViews>
  <mergeCells count="14">
    <mergeCell ref="A1:G1"/>
    <mergeCell ref="A3:G3"/>
    <mergeCell ref="F8:G8"/>
    <mergeCell ref="D5:E5"/>
    <mergeCell ref="B13:C13"/>
    <mergeCell ref="A2:G2"/>
    <mergeCell ref="B15:C15"/>
    <mergeCell ref="B11:C11"/>
    <mergeCell ref="B7:E7"/>
    <mergeCell ref="B8:E8"/>
    <mergeCell ref="B9:E9"/>
    <mergeCell ref="B10:C10"/>
    <mergeCell ref="B12:C12"/>
    <mergeCell ref="B14:C14"/>
  </mergeCells>
  <phoneticPr fontId="7" type="noConversion"/>
  <dataValidations count="3">
    <dataValidation allowBlank="1" showInputMessage="1" showErrorMessage="1" promptTitle="Please note:" prompt="All highlighted fields (Blue) are calculated automatically from pages 2, 3, &amp; 4 and cannot be changed manually." sqref="E22:G46" xr:uid="{00000000-0002-0000-0000-000000000000}"/>
    <dataValidation allowBlank="1" showInputMessage="1" showErrorMessage="1" promptTitle="SUI" prompt="State Unemployment Insurance number" sqref="E15" xr:uid="{00000000-0002-0000-0000-000001000000}"/>
    <dataValidation allowBlank="1" showInputMessage="1" showErrorMessage="1" promptTitle="EIN #" prompt="9 digit Federal Employer Identification Number" sqref="B15:C15" xr:uid="{00000000-0002-0000-0000-000002000000}"/>
  </dataValidations>
  <pageMargins left="0.75" right="0.5" top="0.5" bottom="0.5" header="0.5" footer="0.5"/>
  <pageSetup scale="65" orientation="portrait" horizontalDpi="300" verticalDpi="300" r:id="rId3"/>
  <headerFooter alignWithMargins="0"/>
  <cellWatches>
    <cellWatch r="C16"/>
  </cellWatche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Sheet2">
    <pageSetUpPr fitToPage="1"/>
  </sheetPr>
  <dimension ref="A1:O220"/>
  <sheetViews>
    <sheetView showGridLines="0" showZeros="0" defaultGridColor="0" colorId="22" zoomScale="87" zoomScaleNormal="87" zoomScaleSheetLayoutView="100" zoomScalePageLayoutView="70" workbookViewId="0"/>
  </sheetViews>
  <sheetFormatPr defaultColWidth="11.44140625" defaultRowHeight="15" x14ac:dyDescent="0.2"/>
  <cols>
    <col min="1" max="1" width="5.109375" style="26" customWidth="1"/>
    <col min="2" max="2" width="8" style="26" customWidth="1"/>
    <col min="3" max="3" width="25.88671875" style="26" customWidth="1"/>
    <col min="4" max="4" width="8.44140625" style="26" customWidth="1"/>
    <col min="5" max="5" width="7" style="26" customWidth="1"/>
    <col min="6" max="6" width="5.33203125" style="26" customWidth="1"/>
    <col min="7" max="7" width="10" style="26" customWidth="1"/>
    <col min="8" max="8" width="15.77734375" style="59" customWidth="1"/>
    <col min="9" max="9" width="12" style="26" customWidth="1"/>
    <col min="10" max="10" width="15.77734375" style="26" customWidth="1"/>
    <col min="11" max="11" width="17.6640625" style="251" customWidth="1"/>
    <col min="12" max="12" width="22.77734375" style="26" customWidth="1"/>
    <col min="13" max="16384" width="11.44140625" style="26"/>
  </cols>
  <sheetData>
    <row r="1" spans="1:15" ht="29.25" customHeight="1" x14ac:dyDescent="0.2">
      <c r="A1" s="282" t="str">
        <f>_xlfn.CONCAT('Summary-Page 1'!A1:G1," ",'Summary-Page 1'!A2:G2)</f>
        <v>Department of Youth and Community Development PROGRAM BUDGET SUMMARY FY 2022</v>
      </c>
      <c r="B1" s="269"/>
      <c r="C1" s="269"/>
      <c r="D1" s="269"/>
      <c r="E1" s="269"/>
      <c r="F1" s="269"/>
      <c r="G1" s="269"/>
      <c r="H1" s="269"/>
      <c r="I1" s="269"/>
      <c r="J1" s="269"/>
      <c r="K1" s="52"/>
    </row>
    <row r="2" spans="1:15" ht="17.25" customHeight="1" x14ac:dyDescent="0.25">
      <c r="A2" s="46"/>
      <c r="B2" s="45"/>
      <c r="C2" s="43"/>
      <c r="D2" s="43"/>
      <c r="E2" s="43"/>
      <c r="F2" s="43"/>
      <c r="G2" s="43"/>
      <c r="H2" s="56"/>
      <c r="I2" s="45" t="s">
        <v>47</v>
      </c>
      <c r="J2" s="85">
        <f>+'Summary-Page 1'!G4</f>
        <v>0</v>
      </c>
      <c r="K2" s="52"/>
    </row>
    <row r="3" spans="1:15" ht="18.75" x14ac:dyDescent="0.25">
      <c r="A3" s="41"/>
      <c r="B3" s="45"/>
      <c r="C3" s="43"/>
      <c r="D3" s="43"/>
      <c r="E3" s="43"/>
      <c r="F3" s="43"/>
      <c r="G3" s="43"/>
      <c r="H3" s="56"/>
      <c r="I3" s="45" t="s">
        <v>48</v>
      </c>
      <c r="J3" s="85">
        <f>+'Summary-Page 1'!G5</f>
        <v>0</v>
      </c>
      <c r="K3" s="52"/>
    </row>
    <row r="4" spans="1:15" ht="19.5" thickBot="1" x14ac:dyDescent="0.3">
      <c r="A4" s="314" t="s">
        <v>557</v>
      </c>
      <c r="B4" s="314"/>
      <c r="C4" s="314"/>
      <c r="D4" s="314"/>
      <c r="E4" s="314"/>
      <c r="F4" s="314"/>
      <c r="G4" s="314"/>
      <c r="H4" s="314"/>
      <c r="I4" s="64" t="s">
        <v>56</v>
      </c>
      <c r="J4" s="85">
        <f>+'Summary-Page 1'!G6</f>
        <v>0</v>
      </c>
    </row>
    <row r="5" spans="1:15" s="45" customFormat="1" ht="49.5" customHeight="1" thickTop="1" thickBot="1" x14ac:dyDescent="0.25">
      <c r="A5" s="135"/>
      <c r="B5" s="318" t="s">
        <v>73</v>
      </c>
      <c r="C5" s="319"/>
      <c r="D5" s="319"/>
      <c r="E5" s="319"/>
      <c r="F5" s="319"/>
      <c r="G5" s="319"/>
      <c r="H5" s="319"/>
      <c r="I5" s="319"/>
      <c r="J5" s="320"/>
      <c r="K5" s="252"/>
    </row>
    <row r="6" spans="1:15" ht="38.25" customHeight="1" thickTop="1" thickBot="1" x14ac:dyDescent="0.3">
      <c r="A6" s="48" t="s">
        <v>68</v>
      </c>
      <c r="B6" s="48" t="s">
        <v>72</v>
      </c>
      <c r="C6" s="315" t="s">
        <v>512</v>
      </c>
      <c r="D6" s="321"/>
      <c r="E6" s="321"/>
      <c r="F6" s="322"/>
      <c r="G6" s="90" t="s">
        <v>79</v>
      </c>
      <c r="H6" s="57" t="s">
        <v>69</v>
      </c>
      <c r="I6" s="48" t="s">
        <v>70</v>
      </c>
      <c r="J6" s="97" t="s">
        <v>71</v>
      </c>
    </row>
    <row r="7" spans="1:15" ht="24.75" customHeight="1" thickTop="1" x14ac:dyDescent="0.25">
      <c r="A7" s="91"/>
      <c r="B7" s="313"/>
      <c r="C7" s="311"/>
      <c r="D7" s="311"/>
      <c r="E7" s="311"/>
      <c r="F7" s="312"/>
      <c r="G7" s="92"/>
      <c r="H7" s="148"/>
      <c r="I7" s="247" t="str">
        <f>IF(H7=0,"",J7/H7)</f>
        <v/>
      </c>
      <c r="J7" s="100"/>
      <c r="L7" s="255"/>
      <c r="M7" s="254"/>
      <c r="N7" s="255"/>
      <c r="O7" s="254"/>
    </row>
    <row r="8" spans="1:15" ht="24.75" customHeight="1" x14ac:dyDescent="0.25">
      <c r="A8" s="91"/>
      <c r="B8" s="313"/>
      <c r="C8" s="311"/>
      <c r="D8" s="311"/>
      <c r="E8" s="311"/>
      <c r="F8" s="312"/>
      <c r="G8" s="92"/>
      <c r="H8" s="148"/>
      <c r="I8" s="246" t="str">
        <f t="shared" ref="I8:I23" si="0">IF(H8=0,"",J8/H8)</f>
        <v/>
      </c>
      <c r="J8" s="100"/>
      <c r="K8" s="254"/>
      <c r="L8" s="255"/>
      <c r="M8" s="254"/>
      <c r="N8" s="255"/>
      <c r="O8" s="254"/>
    </row>
    <row r="9" spans="1:15" ht="24.75" customHeight="1" x14ac:dyDescent="0.25">
      <c r="A9" s="91"/>
      <c r="B9" s="313"/>
      <c r="C9" s="311"/>
      <c r="D9" s="311"/>
      <c r="E9" s="311"/>
      <c r="F9" s="312"/>
      <c r="G9" s="92"/>
      <c r="H9" s="148"/>
      <c r="I9" s="246" t="str">
        <f t="shared" si="0"/>
        <v/>
      </c>
      <c r="J9" s="100"/>
      <c r="K9" s="254"/>
      <c r="L9" s="254"/>
      <c r="M9" s="254"/>
      <c r="N9" s="255"/>
      <c r="O9" s="254"/>
    </row>
    <row r="10" spans="1:15" ht="24.75" customHeight="1" x14ac:dyDescent="0.25">
      <c r="A10" s="91"/>
      <c r="B10" s="313"/>
      <c r="C10" s="311"/>
      <c r="D10" s="311"/>
      <c r="E10" s="311"/>
      <c r="F10" s="312"/>
      <c r="G10" s="92"/>
      <c r="H10" s="148"/>
      <c r="I10" s="246" t="str">
        <f t="shared" si="0"/>
        <v/>
      </c>
      <c r="J10" s="100"/>
      <c r="K10" s="254"/>
      <c r="L10" s="255"/>
      <c r="M10" s="254"/>
      <c r="N10" s="255"/>
      <c r="O10" s="254"/>
    </row>
    <row r="11" spans="1:15" ht="24.75" customHeight="1" x14ac:dyDescent="0.25">
      <c r="A11" s="91"/>
      <c r="B11" s="313"/>
      <c r="C11" s="311"/>
      <c r="D11" s="311"/>
      <c r="E11" s="311"/>
      <c r="F11" s="312"/>
      <c r="G11" s="92"/>
      <c r="H11" s="148"/>
      <c r="I11" s="246" t="str">
        <f t="shared" si="0"/>
        <v/>
      </c>
      <c r="J11" s="100"/>
      <c r="K11" s="254"/>
      <c r="L11" s="255"/>
      <c r="M11" s="254"/>
      <c r="N11" s="255"/>
      <c r="O11" s="254"/>
    </row>
    <row r="12" spans="1:15" ht="24.75" customHeight="1" x14ac:dyDescent="0.25">
      <c r="A12" s="91"/>
      <c r="B12" s="313"/>
      <c r="C12" s="311"/>
      <c r="D12" s="311"/>
      <c r="E12" s="311"/>
      <c r="F12" s="312"/>
      <c r="G12" s="92"/>
      <c r="H12" s="148"/>
      <c r="I12" s="246" t="str">
        <f t="shared" si="0"/>
        <v/>
      </c>
      <c r="J12" s="100"/>
      <c r="K12" s="254"/>
      <c r="L12" s="255"/>
      <c r="M12" s="254"/>
      <c r="N12" s="255"/>
      <c r="O12" s="254"/>
    </row>
    <row r="13" spans="1:15" ht="24.75" customHeight="1" x14ac:dyDescent="0.25">
      <c r="A13" s="91"/>
      <c r="B13" s="313"/>
      <c r="C13" s="311"/>
      <c r="D13" s="311"/>
      <c r="E13" s="311"/>
      <c r="F13" s="312"/>
      <c r="G13" s="92"/>
      <c r="H13" s="148"/>
      <c r="I13" s="246" t="str">
        <f t="shared" si="0"/>
        <v/>
      </c>
      <c r="J13" s="100"/>
      <c r="K13" s="254"/>
      <c r="L13" s="255"/>
      <c r="M13" s="254"/>
      <c r="N13" s="255"/>
      <c r="O13" s="254"/>
    </row>
    <row r="14" spans="1:15" ht="24.75" customHeight="1" x14ac:dyDescent="0.25">
      <c r="A14" s="91"/>
      <c r="B14" s="313"/>
      <c r="C14" s="311"/>
      <c r="D14" s="311"/>
      <c r="E14" s="311"/>
      <c r="F14" s="312"/>
      <c r="G14" s="92"/>
      <c r="H14" s="148"/>
      <c r="I14" s="246" t="str">
        <f t="shared" si="0"/>
        <v/>
      </c>
      <c r="J14" s="100"/>
      <c r="K14" s="254"/>
      <c r="L14" s="255"/>
      <c r="M14" s="254"/>
      <c r="N14" s="255"/>
      <c r="O14" s="254"/>
    </row>
    <row r="15" spans="1:15" ht="24.75" customHeight="1" x14ac:dyDescent="0.25">
      <c r="A15" s="91"/>
      <c r="B15" s="313"/>
      <c r="C15" s="311"/>
      <c r="D15" s="311"/>
      <c r="E15" s="311"/>
      <c r="F15" s="312"/>
      <c r="G15" s="92"/>
      <c r="H15" s="148"/>
      <c r="I15" s="246" t="str">
        <f t="shared" si="0"/>
        <v/>
      </c>
      <c r="J15" s="100"/>
      <c r="K15" s="254"/>
      <c r="L15" s="255"/>
      <c r="M15" s="254"/>
      <c r="N15" s="255"/>
      <c r="O15" s="254"/>
    </row>
    <row r="16" spans="1:15" ht="24.75" customHeight="1" x14ac:dyDescent="0.25">
      <c r="A16" s="91"/>
      <c r="B16" s="313"/>
      <c r="C16" s="311"/>
      <c r="D16" s="311"/>
      <c r="E16" s="311"/>
      <c r="F16" s="312"/>
      <c r="G16" s="92"/>
      <c r="H16" s="148"/>
      <c r="I16" s="246" t="str">
        <f t="shared" si="0"/>
        <v/>
      </c>
      <c r="J16" s="100"/>
      <c r="K16" s="254"/>
      <c r="L16" s="255"/>
      <c r="M16" s="254"/>
      <c r="N16" s="255"/>
      <c r="O16" s="254"/>
    </row>
    <row r="17" spans="1:15" ht="24.75" customHeight="1" x14ac:dyDescent="0.25">
      <c r="A17" s="91"/>
      <c r="B17" s="313"/>
      <c r="C17" s="311"/>
      <c r="D17" s="311"/>
      <c r="E17" s="311"/>
      <c r="F17" s="312"/>
      <c r="G17" s="92"/>
      <c r="H17" s="148"/>
      <c r="I17" s="246" t="str">
        <f t="shared" si="0"/>
        <v/>
      </c>
      <c r="J17" s="100"/>
      <c r="K17" s="254"/>
      <c r="L17" s="255"/>
      <c r="M17" s="254"/>
      <c r="N17" s="255"/>
      <c r="O17" s="254"/>
    </row>
    <row r="18" spans="1:15" ht="24.75" customHeight="1" x14ac:dyDescent="0.25">
      <c r="A18" s="91"/>
      <c r="B18" s="313"/>
      <c r="C18" s="311"/>
      <c r="D18" s="311"/>
      <c r="E18" s="311"/>
      <c r="F18" s="312"/>
      <c r="G18" s="92"/>
      <c r="H18" s="148"/>
      <c r="I18" s="246" t="str">
        <f t="shared" si="0"/>
        <v/>
      </c>
      <c r="J18" s="100"/>
      <c r="K18" s="254"/>
      <c r="L18" s="255"/>
      <c r="M18" s="254"/>
      <c r="N18" s="255"/>
      <c r="O18" s="254"/>
    </row>
    <row r="19" spans="1:15" ht="24.75" customHeight="1" x14ac:dyDescent="0.25">
      <c r="A19" s="91"/>
      <c r="B19" s="313"/>
      <c r="C19" s="311"/>
      <c r="D19" s="311"/>
      <c r="E19" s="311"/>
      <c r="F19" s="312"/>
      <c r="G19" s="92"/>
      <c r="H19" s="148"/>
      <c r="I19" s="246" t="str">
        <f t="shared" si="0"/>
        <v/>
      </c>
      <c r="J19" s="100"/>
      <c r="K19" s="254"/>
      <c r="L19" s="255"/>
      <c r="M19" s="254"/>
      <c r="N19" s="255"/>
      <c r="O19" s="254"/>
    </row>
    <row r="20" spans="1:15" ht="24.75" customHeight="1" x14ac:dyDescent="0.25">
      <c r="A20" s="91"/>
      <c r="B20" s="313"/>
      <c r="C20" s="311"/>
      <c r="D20" s="311"/>
      <c r="E20" s="311"/>
      <c r="F20" s="312"/>
      <c r="G20" s="92"/>
      <c r="H20" s="148"/>
      <c r="I20" s="246" t="str">
        <f t="shared" si="0"/>
        <v/>
      </c>
      <c r="J20" s="100"/>
      <c r="K20" s="254"/>
      <c r="L20" s="255"/>
      <c r="M20" s="254"/>
      <c r="N20" s="255"/>
      <c r="O20" s="254"/>
    </row>
    <row r="21" spans="1:15" ht="24.75" customHeight="1" x14ac:dyDescent="0.25">
      <c r="A21" s="91"/>
      <c r="B21" s="313"/>
      <c r="C21" s="311"/>
      <c r="D21" s="311"/>
      <c r="E21" s="311"/>
      <c r="F21" s="312"/>
      <c r="G21" s="92"/>
      <c r="H21" s="148"/>
      <c r="I21" s="246" t="str">
        <f t="shared" si="0"/>
        <v/>
      </c>
      <c r="J21" s="100"/>
      <c r="K21" s="254"/>
      <c r="L21" s="255"/>
      <c r="M21" s="254"/>
      <c r="N21" s="255"/>
      <c r="O21" s="254"/>
    </row>
    <row r="22" spans="1:15" ht="24.75" customHeight="1" x14ac:dyDescent="0.25">
      <c r="A22" s="91"/>
      <c r="B22" s="313"/>
      <c r="C22" s="311"/>
      <c r="D22" s="311"/>
      <c r="E22" s="311"/>
      <c r="F22" s="312"/>
      <c r="G22" s="92"/>
      <c r="H22" s="148"/>
      <c r="I22" s="246" t="str">
        <f t="shared" si="0"/>
        <v/>
      </c>
      <c r="J22" s="100"/>
      <c r="K22" s="254"/>
      <c r="L22" s="255"/>
      <c r="M22" s="254"/>
      <c r="N22" s="255"/>
      <c r="O22" s="254"/>
    </row>
    <row r="23" spans="1:15" ht="24.75" customHeight="1" thickBot="1" x14ac:dyDescent="0.3">
      <c r="A23" s="93"/>
      <c r="B23" s="313"/>
      <c r="C23" s="311"/>
      <c r="D23" s="311"/>
      <c r="E23" s="311"/>
      <c r="F23" s="312"/>
      <c r="G23" s="92"/>
      <c r="H23" s="148"/>
      <c r="I23" s="246" t="str">
        <f t="shared" si="0"/>
        <v/>
      </c>
      <c r="J23" s="100"/>
      <c r="K23" s="254"/>
      <c r="L23" s="255"/>
      <c r="M23" s="254"/>
      <c r="N23" s="255"/>
      <c r="O23" s="254"/>
    </row>
    <row r="24" spans="1:15" ht="21" customHeight="1" thickTop="1" thickBot="1" x14ac:dyDescent="0.3">
      <c r="A24" s="265"/>
      <c r="B24" s="263"/>
      <c r="C24" s="190"/>
      <c r="D24" s="191"/>
      <c r="E24" s="190"/>
      <c r="F24" s="190"/>
      <c r="G24" s="192"/>
      <c r="H24" s="58"/>
      <c r="I24" s="189" t="s">
        <v>74</v>
      </c>
      <c r="J24" s="94">
        <f>SUM(J7:J23)</f>
        <v>0</v>
      </c>
      <c r="K24" s="254"/>
      <c r="L24" s="255"/>
      <c r="M24" s="254"/>
      <c r="N24" s="255"/>
      <c r="O24" s="254"/>
    </row>
    <row r="25" spans="1:15" s="45" customFormat="1" ht="49.5" customHeight="1" thickTop="1" thickBot="1" x14ac:dyDescent="0.25">
      <c r="A25" s="264"/>
      <c r="B25" s="318" t="s">
        <v>522</v>
      </c>
      <c r="C25" s="319"/>
      <c r="D25" s="319"/>
      <c r="E25" s="319"/>
      <c r="F25" s="319"/>
      <c r="G25" s="319"/>
      <c r="H25" s="319"/>
      <c r="I25" s="319"/>
      <c r="J25" s="320"/>
      <c r="K25" s="254"/>
      <c r="L25" s="255"/>
      <c r="M25" s="254"/>
      <c r="N25" s="255"/>
      <c r="O25" s="254"/>
    </row>
    <row r="26" spans="1:15" ht="46.5" customHeight="1" thickTop="1" thickBot="1" x14ac:dyDescent="0.25">
      <c r="A26" s="49" t="s">
        <v>68</v>
      </c>
      <c r="B26" s="48" t="s">
        <v>72</v>
      </c>
      <c r="C26" s="315" t="s">
        <v>512</v>
      </c>
      <c r="D26" s="316"/>
      <c r="E26" s="316"/>
      <c r="F26" s="316"/>
      <c r="G26" s="317"/>
      <c r="H26" s="95" t="s">
        <v>65</v>
      </c>
      <c r="I26" s="96" t="s">
        <v>66</v>
      </c>
      <c r="J26" s="97" t="s">
        <v>67</v>
      </c>
      <c r="K26" s="254"/>
      <c r="L26" s="255"/>
      <c r="M26" s="254"/>
      <c r="N26" s="255"/>
      <c r="O26" s="254"/>
    </row>
    <row r="27" spans="1:15" ht="21" customHeight="1" thickTop="1" x14ac:dyDescent="0.25">
      <c r="A27" s="98"/>
      <c r="B27" s="310"/>
      <c r="C27" s="311"/>
      <c r="D27" s="311"/>
      <c r="E27" s="311"/>
      <c r="F27" s="311"/>
      <c r="G27" s="312"/>
      <c r="H27" s="82"/>
      <c r="I27" s="99"/>
      <c r="J27" s="100"/>
      <c r="K27" s="254"/>
      <c r="L27" s="255"/>
      <c r="M27" s="254"/>
      <c r="N27" s="255"/>
      <c r="O27" s="254"/>
    </row>
    <row r="28" spans="1:15" ht="21" customHeight="1" x14ac:dyDescent="0.25">
      <c r="A28" s="91"/>
      <c r="B28" s="310"/>
      <c r="C28" s="311"/>
      <c r="D28" s="311"/>
      <c r="E28" s="311"/>
      <c r="F28" s="311"/>
      <c r="G28" s="312"/>
      <c r="H28" s="82"/>
      <c r="I28" s="99"/>
      <c r="J28" s="100"/>
      <c r="K28" s="254"/>
      <c r="L28" s="255"/>
      <c r="M28" s="254"/>
      <c r="N28" s="255"/>
      <c r="O28" s="254"/>
    </row>
    <row r="29" spans="1:15" ht="21" customHeight="1" x14ac:dyDescent="0.25">
      <c r="A29" s="91"/>
      <c r="B29" s="310"/>
      <c r="C29" s="311"/>
      <c r="D29" s="311"/>
      <c r="E29" s="311"/>
      <c r="F29" s="311"/>
      <c r="G29" s="312"/>
      <c r="H29" s="82"/>
      <c r="I29" s="99"/>
      <c r="J29" s="100"/>
      <c r="K29" s="254"/>
      <c r="L29" s="255"/>
      <c r="M29" s="254"/>
      <c r="N29" s="255"/>
      <c r="O29" s="254"/>
    </row>
    <row r="30" spans="1:15" ht="21" customHeight="1" x14ac:dyDescent="0.25">
      <c r="A30" s="91"/>
      <c r="B30" s="310"/>
      <c r="C30" s="311"/>
      <c r="D30" s="311"/>
      <c r="E30" s="311"/>
      <c r="F30" s="311"/>
      <c r="G30" s="312"/>
      <c r="H30" s="82"/>
      <c r="I30" s="99"/>
      <c r="J30" s="100"/>
      <c r="K30" s="254"/>
      <c r="L30" s="255"/>
      <c r="M30" s="254"/>
      <c r="N30" s="255"/>
      <c r="O30" s="254"/>
    </row>
    <row r="31" spans="1:15" ht="21" customHeight="1" x14ac:dyDescent="0.25">
      <c r="A31" s="91"/>
      <c r="B31" s="310"/>
      <c r="C31" s="311"/>
      <c r="D31" s="311"/>
      <c r="E31" s="311"/>
      <c r="F31" s="311"/>
      <c r="G31" s="312"/>
      <c r="H31" s="82"/>
      <c r="I31" s="99"/>
      <c r="J31" s="100"/>
      <c r="K31" s="254"/>
      <c r="L31" s="255"/>
      <c r="M31" s="254"/>
      <c r="N31" s="255"/>
      <c r="O31" s="254"/>
    </row>
    <row r="32" spans="1:15" ht="21" customHeight="1" x14ac:dyDescent="0.25">
      <c r="A32" s="91"/>
      <c r="B32" s="310"/>
      <c r="C32" s="311"/>
      <c r="D32" s="311"/>
      <c r="E32" s="311"/>
      <c r="F32" s="311"/>
      <c r="G32" s="312"/>
      <c r="H32" s="82"/>
      <c r="I32" s="99"/>
      <c r="J32" s="100"/>
      <c r="K32" s="254"/>
      <c r="L32" s="255"/>
      <c r="M32" s="254"/>
      <c r="N32" s="255"/>
      <c r="O32" s="254"/>
    </row>
    <row r="33" spans="1:15" ht="21" customHeight="1" x14ac:dyDescent="0.25">
      <c r="A33" s="91"/>
      <c r="B33" s="310"/>
      <c r="C33" s="311"/>
      <c r="D33" s="311"/>
      <c r="E33" s="311"/>
      <c r="F33" s="311"/>
      <c r="G33" s="312"/>
      <c r="H33" s="82"/>
      <c r="I33" s="99"/>
      <c r="J33" s="100"/>
      <c r="K33" s="254"/>
      <c r="L33" s="255"/>
      <c r="M33" s="254"/>
      <c r="N33" s="255"/>
      <c r="O33" s="254"/>
    </row>
    <row r="34" spans="1:15" ht="21" customHeight="1" x14ac:dyDescent="0.25">
      <c r="A34" s="91"/>
      <c r="B34" s="310"/>
      <c r="C34" s="311"/>
      <c r="D34" s="311"/>
      <c r="E34" s="311"/>
      <c r="F34" s="311"/>
      <c r="G34" s="312"/>
      <c r="H34" s="82"/>
      <c r="I34" s="99"/>
      <c r="J34" s="100"/>
      <c r="K34" s="254"/>
      <c r="L34" s="255"/>
      <c r="M34" s="254"/>
      <c r="N34" s="255"/>
      <c r="O34" s="254"/>
    </row>
    <row r="35" spans="1:15" ht="21" customHeight="1" x14ac:dyDescent="0.25">
      <c r="A35" s="91"/>
      <c r="B35" s="310"/>
      <c r="C35" s="311"/>
      <c r="D35" s="311"/>
      <c r="E35" s="311"/>
      <c r="F35" s="311"/>
      <c r="G35" s="312"/>
      <c r="H35" s="82"/>
      <c r="I35" s="99"/>
      <c r="J35" s="100"/>
      <c r="K35" s="254"/>
      <c r="L35" s="255"/>
      <c r="M35" s="254"/>
      <c r="N35" s="255"/>
      <c r="O35" s="254"/>
    </row>
    <row r="36" spans="1:15" ht="21" customHeight="1" x14ac:dyDescent="0.25">
      <c r="A36" s="91"/>
      <c r="B36" s="310"/>
      <c r="C36" s="311"/>
      <c r="D36" s="311"/>
      <c r="E36" s="311"/>
      <c r="F36" s="311"/>
      <c r="G36" s="312"/>
      <c r="H36" s="82"/>
      <c r="I36" s="99"/>
      <c r="J36" s="100"/>
      <c r="K36" s="254"/>
      <c r="L36" s="255"/>
      <c r="M36" s="254"/>
      <c r="N36" s="255"/>
      <c r="O36" s="254"/>
    </row>
    <row r="37" spans="1:15" ht="21" customHeight="1" x14ac:dyDescent="0.25">
      <c r="A37" s="91"/>
      <c r="B37" s="310"/>
      <c r="C37" s="311"/>
      <c r="D37" s="311"/>
      <c r="E37" s="311"/>
      <c r="F37" s="311"/>
      <c r="G37" s="312"/>
      <c r="H37" s="82"/>
      <c r="I37" s="99"/>
      <c r="J37" s="100"/>
      <c r="K37" s="254"/>
      <c r="L37" s="255"/>
      <c r="M37" s="254"/>
      <c r="N37" s="255"/>
      <c r="O37" s="254"/>
    </row>
    <row r="38" spans="1:15" ht="21" customHeight="1" x14ac:dyDescent="0.25">
      <c r="A38" s="91"/>
      <c r="B38" s="310"/>
      <c r="C38" s="311"/>
      <c r="D38" s="311"/>
      <c r="E38" s="311"/>
      <c r="F38" s="311"/>
      <c r="G38" s="312"/>
      <c r="H38" s="82"/>
      <c r="I38" s="99"/>
      <c r="J38" s="100"/>
      <c r="K38" s="254"/>
      <c r="L38" s="255"/>
      <c r="M38" s="254"/>
      <c r="N38" s="255"/>
      <c r="O38" s="254"/>
    </row>
    <row r="39" spans="1:15" ht="21" customHeight="1" x14ac:dyDescent="0.25">
      <c r="A39" s="91"/>
      <c r="B39" s="310"/>
      <c r="C39" s="311"/>
      <c r="D39" s="311"/>
      <c r="E39" s="311"/>
      <c r="F39" s="311"/>
      <c r="G39" s="312"/>
      <c r="H39" s="82"/>
      <c r="I39" s="99"/>
      <c r="J39" s="100"/>
      <c r="K39" s="254"/>
      <c r="L39" s="255"/>
      <c r="M39" s="254"/>
      <c r="N39" s="255"/>
      <c r="O39" s="254"/>
    </row>
    <row r="40" spans="1:15" ht="21" customHeight="1" thickBot="1" x14ac:dyDescent="0.3">
      <c r="A40" s="93"/>
      <c r="B40" s="310"/>
      <c r="C40" s="311"/>
      <c r="D40" s="311"/>
      <c r="E40" s="311"/>
      <c r="F40" s="311"/>
      <c r="G40" s="312"/>
      <c r="H40" s="82"/>
      <c r="I40" s="99"/>
      <c r="J40" s="100"/>
      <c r="K40" s="254"/>
      <c r="L40" s="255"/>
      <c r="M40" s="254"/>
      <c r="N40" s="255"/>
      <c r="O40" s="254"/>
    </row>
    <row r="41" spans="1:15" ht="21" customHeight="1" thickTop="1" thickBot="1" x14ac:dyDescent="0.3">
      <c r="A41" s="265"/>
      <c r="B41" s="263"/>
      <c r="C41" s="190"/>
      <c r="D41" s="191"/>
      <c r="E41" s="190"/>
      <c r="F41" s="190"/>
      <c r="G41" s="193"/>
      <c r="H41" s="58"/>
      <c r="I41" s="189" t="s">
        <v>74</v>
      </c>
      <c r="J41" s="94">
        <f>SUM(J27:J40)</f>
        <v>0</v>
      </c>
      <c r="K41" s="254"/>
      <c r="L41" s="255"/>
      <c r="M41" s="254"/>
      <c r="N41" s="255"/>
      <c r="O41" s="254"/>
    </row>
    <row r="42" spans="1:15" ht="19.899999999999999" customHeight="1" thickTop="1" thickBot="1" x14ac:dyDescent="0.35">
      <c r="A42" s="139"/>
      <c r="C42" s="45"/>
      <c r="D42" s="33"/>
      <c r="E42" s="45"/>
      <c r="F42" s="45"/>
      <c r="G42" s="45"/>
      <c r="H42" s="33" t="s">
        <v>36</v>
      </c>
      <c r="I42" s="45"/>
      <c r="J42" s="136">
        <f>+J24+J41</f>
        <v>0</v>
      </c>
      <c r="K42" s="254"/>
      <c r="L42" s="255"/>
      <c r="M42" s="254"/>
      <c r="N42" s="255"/>
      <c r="O42" s="254"/>
    </row>
    <row r="43" spans="1:15" ht="19.899999999999999" customHeight="1" thickTop="1" x14ac:dyDescent="0.25">
      <c r="A43" s="45" t="s">
        <v>521</v>
      </c>
      <c r="B43" s="45"/>
      <c r="C43" s="53"/>
    </row>
    <row r="44" spans="1:15" ht="19.899999999999999" customHeight="1" x14ac:dyDescent="0.25">
      <c r="A44" s="88" t="s">
        <v>453</v>
      </c>
      <c r="B44" s="225"/>
      <c r="C44" s="225"/>
      <c r="D44" s="225"/>
      <c r="E44" s="225"/>
      <c r="F44" s="225"/>
      <c r="G44" s="225"/>
      <c r="H44" s="226"/>
      <c r="I44" s="50"/>
      <c r="J44" s="50"/>
    </row>
    <row r="45" spans="1:15" ht="19.5" customHeight="1" x14ac:dyDescent="0.25">
      <c r="A45" s="222"/>
      <c r="B45" s="223"/>
      <c r="C45" s="223"/>
      <c r="D45" s="223"/>
      <c r="E45" s="223"/>
      <c r="F45" s="223"/>
      <c r="G45" s="223"/>
      <c r="H45" s="224"/>
    </row>
    <row r="46" spans="1:15" ht="23.1" customHeight="1" x14ac:dyDescent="0.2">
      <c r="A46" s="43"/>
      <c r="D46" s="52"/>
      <c r="E46" s="43" t="s">
        <v>39</v>
      </c>
      <c r="F46" s="43"/>
      <c r="G46" s="54"/>
    </row>
    <row r="47" spans="1:15" ht="16.5" customHeight="1" x14ac:dyDescent="0.25">
      <c r="A47" s="42"/>
      <c r="C47" s="43"/>
      <c r="D47" s="44"/>
      <c r="E47" s="44"/>
      <c r="F47" s="44"/>
      <c r="G47" s="44"/>
      <c r="H47" s="55"/>
      <c r="I47" s="44"/>
      <c r="J47" s="44"/>
      <c r="K47" s="253"/>
    </row>
    <row r="48" spans="1:15" ht="16.5" customHeight="1" x14ac:dyDescent="0.2"/>
    <row r="49" spans="1:2" ht="16.5" hidden="1" customHeight="1" x14ac:dyDescent="0.2">
      <c r="A49" s="101"/>
      <c r="B49" s="101" t="s">
        <v>327</v>
      </c>
    </row>
    <row r="50" spans="1:2" ht="16.5" hidden="1" customHeight="1" x14ac:dyDescent="0.2">
      <c r="A50" s="101"/>
      <c r="B50" s="101" t="s">
        <v>328</v>
      </c>
    </row>
    <row r="51" spans="1:2" ht="16.5" hidden="1" customHeight="1" x14ac:dyDescent="0.2">
      <c r="A51" s="101"/>
      <c r="B51" s="101" t="s">
        <v>329</v>
      </c>
    </row>
    <row r="52" spans="1:2" ht="16.5" hidden="1" customHeight="1" x14ac:dyDescent="0.2">
      <c r="A52" s="101"/>
      <c r="B52" s="101" t="s">
        <v>330</v>
      </c>
    </row>
    <row r="53" spans="1:2" ht="16.5" hidden="1" customHeight="1" x14ac:dyDescent="0.2">
      <c r="A53" s="101"/>
      <c r="B53" s="101" t="s">
        <v>331</v>
      </c>
    </row>
    <row r="54" spans="1:2" ht="16.5" hidden="1" customHeight="1" x14ac:dyDescent="0.2">
      <c r="A54" s="101"/>
      <c r="B54" s="101" t="s">
        <v>332</v>
      </c>
    </row>
    <row r="55" spans="1:2" ht="16.5" hidden="1" customHeight="1" x14ac:dyDescent="0.2">
      <c r="A55" s="101"/>
      <c r="B55" s="101" t="s">
        <v>333</v>
      </c>
    </row>
    <row r="56" spans="1:2" ht="16.5" hidden="1" customHeight="1" x14ac:dyDescent="0.2">
      <c r="A56" s="101"/>
      <c r="B56" s="101" t="s">
        <v>334</v>
      </c>
    </row>
    <row r="57" spans="1:2" ht="16.5" hidden="1" customHeight="1" x14ac:dyDescent="0.2">
      <c r="A57" s="101"/>
      <c r="B57" s="101" t="s">
        <v>335</v>
      </c>
    </row>
    <row r="58" spans="1:2" ht="16.5" hidden="1" customHeight="1" x14ac:dyDescent="0.2">
      <c r="A58" s="101"/>
      <c r="B58" s="101" t="s">
        <v>336</v>
      </c>
    </row>
    <row r="59" spans="1:2" ht="16.5" hidden="1" customHeight="1" x14ac:dyDescent="0.2">
      <c r="A59" s="101"/>
      <c r="B59" s="101" t="s">
        <v>337</v>
      </c>
    </row>
    <row r="60" spans="1:2" ht="16.5" hidden="1" customHeight="1" x14ac:dyDescent="0.2">
      <c r="A60" s="101"/>
      <c r="B60" s="101" t="s">
        <v>338</v>
      </c>
    </row>
    <row r="61" spans="1:2" ht="16.5" hidden="1" customHeight="1" x14ac:dyDescent="0.2">
      <c r="A61" s="101"/>
      <c r="B61" s="101" t="s">
        <v>339</v>
      </c>
    </row>
    <row r="62" spans="1:2" ht="16.5" hidden="1" customHeight="1" x14ac:dyDescent="0.2">
      <c r="A62" s="101"/>
      <c r="B62" s="101" t="s">
        <v>340</v>
      </c>
    </row>
    <row r="63" spans="1:2" ht="16.5" hidden="1" customHeight="1" x14ac:dyDescent="0.2">
      <c r="A63" s="101"/>
      <c r="B63" s="101" t="s">
        <v>341</v>
      </c>
    </row>
    <row r="64" spans="1:2" ht="16.5" hidden="1" customHeight="1" x14ac:dyDescent="0.2">
      <c r="A64" s="101"/>
      <c r="B64" s="101" t="s">
        <v>342</v>
      </c>
    </row>
    <row r="65" spans="1:2" ht="16.5" hidden="1" customHeight="1" x14ac:dyDescent="0.2">
      <c r="A65" s="101"/>
      <c r="B65" s="101" t="s">
        <v>343</v>
      </c>
    </row>
    <row r="66" spans="1:2" ht="16.5" hidden="1" customHeight="1" x14ac:dyDescent="0.2">
      <c r="A66" s="101"/>
      <c r="B66" s="101" t="s">
        <v>344</v>
      </c>
    </row>
    <row r="67" spans="1:2" ht="16.5" hidden="1" customHeight="1" x14ac:dyDescent="0.2">
      <c r="A67" s="101"/>
      <c r="B67" s="101" t="s">
        <v>345</v>
      </c>
    </row>
    <row r="68" spans="1:2" ht="16.5" hidden="1" customHeight="1" x14ac:dyDescent="0.2">
      <c r="A68" s="101"/>
      <c r="B68" s="101" t="s">
        <v>346</v>
      </c>
    </row>
    <row r="69" spans="1:2" ht="16.5" hidden="1" customHeight="1" x14ac:dyDescent="0.2">
      <c r="A69" s="101"/>
      <c r="B69" s="101" t="s">
        <v>347</v>
      </c>
    </row>
    <row r="70" spans="1:2" ht="16.5" hidden="1" customHeight="1" x14ac:dyDescent="0.2">
      <c r="A70" s="101"/>
      <c r="B70" s="101" t="s">
        <v>348</v>
      </c>
    </row>
    <row r="71" spans="1:2" ht="16.5" hidden="1" customHeight="1" x14ac:dyDescent="0.2">
      <c r="A71" s="101"/>
      <c r="B71" s="101" t="s">
        <v>349</v>
      </c>
    </row>
    <row r="72" spans="1:2" ht="16.5" hidden="1" customHeight="1" x14ac:dyDescent="0.2">
      <c r="A72" s="101"/>
      <c r="B72" s="101" t="s">
        <v>350</v>
      </c>
    </row>
    <row r="73" spans="1:2" ht="16.5" hidden="1" customHeight="1" x14ac:dyDescent="0.2">
      <c r="A73" s="101"/>
      <c r="B73" s="101" t="s">
        <v>351</v>
      </c>
    </row>
    <row r="74" spans="1:2" ht="16.5" hidden="1" customHeight="1" x14ac:dyDescent="0.2">
      <c r="A74" s="101"/>
      <c r="B74" s="101" t="s">
        <v>352</v>
      </c>
    </row>
    <row r="75" spans="1:2" ht="16.5" hidden="1" customHeight="1" x14ac:dyDescent="0.2">
      <c r="A75" s="101"/>
      <c r="B75" s="101" t="s">
        <v>353</v>
      </c>
    </row>
    <row r="76" spans="1:2" ht="16.5" hidden="1" customHeight="1" x14ac:dyDescent="0.2">
      <c r="A76" s="101"/>
      <c r="B76" s="101" t="s">
        <v>354</v>
      </c>
    </row>
    <row r="77" spans="1:2" ht="16.5" hidden="1" customHeight="1" x14ac:dyDescent="0.2">
      <c r="A77" s="101"/>
      <c r="B77" s="101" t="s">
        <v>355</v>
      </c>
    </row>
    <row r="78" spans="1:2" ht="16.5" hidden="1" customHeight="1" x14ac:dyDescent="0.2">
      <c r="A78" s="101"/>
      <c r="B78" s="101" t="s">
        <v>356</v>
      </c>
    </row>
    <row r="79" spans="1:2" ht="16.5" hidden="1" customHeight="1" x14ac:dyDescent="0.2">
      <c r="A79" s="101"/>
      <c r="B79" s="101" t="s">
        <v>357</v>
      </c>
    </row>
    <row r="80" spans="1:2" ht="16.5" hidden="1" customHeight="1" x14ac:dyDescent="0.2">
      <c r="A80" s="101"/>
      <c r="B80" s="101" t="s">
        <v>358</v>
      </c>
    </row>
    <row r="81" spans="1:2" ht="16.5" hidden="1" customHeight="1" x14ac:dyDescent="0.2">
      <c r="A81" s="101"/>
      <c r="B81" s="101" t="s">
        <v>359</v>
      </c>
    </row>
    <row r="82" spans="1:2" ht="16.5" hidden="1" customHeight="1" x14ac:dyDescent="0.2">
      <c r="A82" s="101"/>
      <c r="B82" s="101" t="s">
        <v>360</v>
      </c>
    </row>
    <row r="83" spans="1:2" ht="16.5" hidden="1" customHeight="1" x14ac:dyDescent="0.2">
      <c r="A83" s="101"/>
      <c r="B83" s="101" t="s">
        <v>361</v>
      </c>
    </row>
    <row r="84" spans="1:2" ht="16.5" hidden="1" customHeight="1" x14ac:dyDescent="0.2">
      <c r="A84" s="101"/>
      <c r="B84" s="101" t="s">
        <v>362</v>
      </c>
    </row>
    <row r="85" spans="1:2" ht="16.5" hidden="1" customHeight="1" x14ac:dyDescent="0.2">
      <c r="A85" s="101"/>
      <c r="B85" s="101" t="s">
        <v>363</v>
      </c>
    </row>
    <row r="86" spans="1:2" ht="16.5" hidden="1" customHeight="1" x14ac:dyDescent="0.2">
      <c r="A86" s="101"/>
      <c r="B86" s="101" t="s">
        <v>364</v>
      </c>
    </row>
    <row r="87" spans="1:2" ht="16.5" hidden="1" customHeight="1" x14ac:dyDescent="0.2">
      <c r="A87" s="101"/>
      <c r="B87" s="101" t="s">
        <v>365</v>
      </c>
    </row>
    <row r="88" spans="1:2" ht="16.5" hidden="1" customHeight="1" x14ac:dyDescent="0.2">
      <c r="A88" s="101"/>
      <c r="B88" s="101" t="s">
        <v>366</v>
      </c>
    </row>
    <row r="89" spans="1:2" ht="16.5" hidden="1" customHeight="1" x14ac:dyDescent="0.2">
      <c r="A89" s="101"/>
      <c r="B89" s="101" t="s">
        <v>367</v>
      </c>
    </row>
    <row r="90" spans="1:2" ht="16.5" hidden="1" customHeight="1" x14ac:dyDescent="0.2">
      <c r="A90" s="101"/>
      <c r="B90" s="101" t="s">
        <v>368</v>
      </c>
    </row>
    <row r="91" spans="1:2" ht="16.5" hidden="1" customHeight="1" x14ac:dyDescent="0.2">
      <c r="A91" s="101"/>
      <c r="B91" s="101" t="s">
        <v>369</v>
      </c>
    </row>
    <row r="92" spans="1:2" ht="16.5" hidden="1" customHeight="1" x14ac:dyDescent="0.2">
      <c r="A92" s="101"/>
      <c r="B92" s="101" t="s">
        <v>370</v>
      </c>
    </row>
    <row r="93" spans="1:2" ht="16.5" hidden="1" customHeight="1" x14ac:dyDescent="0.2">
      <c r="A93" s="101"/>
      <c r="B93" s="101" t="s">
        <v>371</v>
      </c>
    </row>
    <row r="94" spans="1:2" ht="16.5" hidden="1" customHeight="1" x14ac:dyDescent="0.2">
      <c r="A94" s="101"/>
      <c r="B94" s="260" t="s">
        <v>529</v>
      </c>
    </row>
    <row r="95" spans="1:2" ht="16.5" hidden="1" customHeight="1" x14ac:dyDescent="0.2">
      <c r="A95" s="101"/>
      <c r="B95" s="101" t="s">
        <v>372</v>
      </c>
    </row>
    <row r="96" spans="1:2" ht="16.5" hidden="1" customHeight="1" x14ac:dyDescent="0.2">
      <c r="A96" s="101"/>
      <c r="B96" s="101" t="s">
        <v>373</v>
      </c>
    </row>
    <row r="97" spans="1:2" ht="16.5" hidden="1" customHeight="1" x14ac:dyDescent="0.2">
      <c r="A97" s="101"/>
      <c r="B97" s="101" t="s">
        <v>374</v>
      </c>
    </row>
    <row r="98" spans="1:2" ht="16.5" hidden="1" customHeight="1" x14ac:dyDescent="0.2">
      <c r="A98" s="101"/>
      <c r="B98" s="101" t="s">
        <v>375</v>
      </c>
    </row>
    <row r="99" spans="1:2" ht="16.5" hidden="1" customHeight="1" x14ac:dyDescent="0.2">
      <c r="A99" s="101"/>
      <c r="B99" s="101" t="s">
        <v>376</v>
      </c>
    </row>
    <row r="100" spans="1:2" ht="16.5" hidden="1" customHeight="1" x14ac:dyDescent="0.2">
      <c r="A100" s="101"/>
      <c r="B100" s="101" t="s">
        <v>377</v>
      </c>
    </row>
    <row r="101" spans="1:2" ht="16.5" hidden="1" customHeight="1" x14ac:dyDescent="0.2">
      <c r="A101" s="101"/>
      <c r="B101" s="101" t="s">
        <v>378</v>
      </c>
    </row>
    <row r="102" spans="1:2" ht="16.5" hidden="1" customHeight="1" x14ac:dyDescent="0.2">
      <c r="A102" s="101"/>
      <c r="B102" s="101" t="s">
        <v>379</v>
      </c>
    </row>
    <row r="103" spans="1:2" ht="16.5" hidden="1" customHeight="1" x14ac:dyDescent="0.2">
      <c r="A103" s="101"/>
      <c r="B103" s="101" t="s">
        <v>380</v>
      </c>
    </row>
    <row r="104" spans="1:2" ht="16.5" hidden="1" customHeight="1" x14ac:dyDescent="0.2">
      <c r="A104" s="101"/>
      <c r="B104" s="101" t="s">
        <v>381</v>
      </c>
    </row>
    <row r="105" spans="1:2" ht="16.5" hidden="1" customHeight="1" x14ac:dyDescent="0.2">
      <c r="A105" s="101"/>
      <c r="B105" s="101" t="s">
        <v>382</v>
      </c>
    </row>
    <row r="106" spans="1:2" ht="16.5" hidden="1" customHeight="1" x14ac:dyDescent="0.2">
      <c r="A106" s="101"/>
      <c r="B106" s="101" t="s">
        <v>383</v>
      </c>
    </row>
    <row r="107" spans="1:2" ht="16.5" hidden="1" customHeight="1" x14ac:dyDescent="0.2">
      <c r="A107" s="101"/>
      <c r="B107" s="101" t="s">
        <v>384</v>
      </c>
    </row>
    <row r="108" spans="1:2" ht="16.5" hidden="1" customHeight="1" x14ac:dyDescent="0.2">
      <c r="A108" s="101"/>
      <c r="B108" s="101" t="s">
        <v>385</v>
      </c>
    </row>
    <row r="109" spans="1:2" ht="16.5" hidden="1" customHeight="1" x14ac:dyDescent="0.2">
      <c r="A109" s="101"/>
      <c r="B109" s="101" t="s">
        <v>386</v>
      </c>
    </row>
    <row r="110" spans="1:2" ht="16.5" hidden="1" customHeight="1" x14ac:dyDescent="0.2">
      <c r="A110" s="101"/>
      <c r="B110" s="101" t="s">
        <v>387</v>
      </c>
    </row>
    <row r="111" spans="1:2" ht="16.5" hidden="1" customHeight="1" x14ac:dyDescent="0.2">
      <c r="A111" s="101"/>
      <c r="B111" s="101" t="s">
        <v>388</v>
      </c>
    </row>
    <row r="112" spans="1:2" ht="16.5" hidden="1" customHeight="1" x14ac:dyDescent="0.2">
      <c r="A112" s="101"/>
      <c r="B112" s="101" t="s">
        <v>389</v>
      </c>
    </row>
    <row r="113" spans="1:2" ht="16.5" hidden="1" customHeight="1" x14ac:dyDescent="0.2">
      <c r="A113" s="101"/>
      <c r="B113" s="101" t="s">
        <v>390</v>
      </c>
    </row>
    <row r="114" spans="1:2" ht="16.5" hidden="1" customHeight="1" x14ac:dyDescent="0.2">
      <c r="A114" s="101"/>
      <c r="B114" s="101" t="s">
        <v>391</v>
      </c>
    </row>
    <row r="115" spans="1:2" ht="16.5" hidden="1" customHeight="1" x14ac:dyDescent="0.2">
      <c r="A115" s="101"/>
      <c r="B115" s="101" t="s">
        <v>392</v>
      </c>
    </row>
    <row r="116" spans="1:2" ht="16.5" hidden="1" customHeight="1" x14ac:dyDescent="0.2">
      <c r="A116" s="101"/>
      <c r="B116" s="101" t="s">
        <v>393</v>
      </c>
    </row>
    <row r="117" spans="1:2" ht="16.5" hidden="1" customHeight="1" x14ac:dyDescent="0.2">
      <c r="A117" s="101"/>
      <c r="B117" s="101" t="s">
        <v>394</v>
      </c>
    </row>
    <row r="118" spans="1:2" ht="16.5" hidden="1" customHeight="1" x14ac:dyDescent="0.2">
      <c r="A118" s="101"/>
      <c r="B118" s="101" t="s">
        <v>395</v>
      </c>
    </row>
    <row r="119" spans="1:2" ht="16.5" hidden="1" customHeight="1" x14ac:dyDescent="0.2">
      <c r="A119" s="101"/>
      <c r="B119" s="101" t="s">
        <v>396</v>
      </c>
    </row>
    <row r="120" spans="1:2" ht="16.5" hidden="1" customHeight="1" x14ac:dyDescent="0.2">
      <c r="A120" s="101"/>
      <c r="B120" s="101" t="s">
        <v>397</v>
      </c>
    </row>
    <row r="121" spans="1:2" ht="16.5" hidden="1" customHeight="1" x14ac:dyDescent="0.2">
      <c r="A121" s="101"/>
      <c r="B121" s="101" t="s">
        <v>398</v>
      </c>
    </row>
    <row r="122" spans="1:2" ht="16.5" hidden="1" customHeight="1" x14ac:dyDescent="0.2">
      <c r="A122" s="101"/>
      <c r="B122" s="101" t="s">
        <v>399</v>
      </c>
    </row>
    <row r="123" spans="1:2" ht="16.5" hidden="1" customHeight="1" x14ac:dyDescent="0.2">
      <c r="A123" s="101"/>
      <c r="B123" s="101" t="s">
        <v>400</v>
      </c>
    </row>
    <row r="124" spans="1:2" ht="16.5" hidden="1" customHeight="1" x14ac:dyDescent="0.2">
      <c r="A124" s="101"/>
      <c r="B124" s="101" t="s">
        <v>401</v>
      </c>
    </row>
    <row r="125" spans="1:2" ht="16.5" hidden="1" customHeight="1" x14ac:dyDescent="0.2">
      <c r="A125" s="101"/>
      <c r="B125" s="101" t="s">
        <v>402</v>
      </c>
    </row>
    <row r="126" spans="1:2" ht="16.5" hidden="1" customHeight="1" x14ac:dyDescent="0.2">
      <c r="A126" s="101"/>
      <c r="B126" s="101" t="s">
        <v>403</v>
      </c>
    </row>
    <row r="127" spans="1:2" ht="16.5" hidden="1" customHeight="1" x14ac:dyDescent="0.2">
      <c r="A127" s="101"/>
      <c r="B127" s="101" t="s">
        <v>404</v>
      </c>
    </row>
    <row r="128" spans="1:2" ht="16.5" hidden="1" customHeight="1" x14ac:dyDescent="0.2">
      <c r="A128" s="101"/>
      <c r="B128" s="101" t="s">
        <v>405</v>
      </c>
    </row>
    <row r="129" spans="1:2" ht="16.5" hidden="1" customHeight="1" x14ac:dyDescent="0.2">
      <c r="A129" s="101"/>
      <c r="B129" s="101" t="s">
        <v>406</v>
      </c>
    </row>
    <row r="130" spans="1:2" ht="16.5" hidden="1" customHeight="1" x14ac:dyDescent="0.2">
      <c r="A130" s="101"/>
      <c r="B130" s="101" t="s">
        <v>407</v>
      </c>
    </row>
    <row r="131" spans="1:2" ht="16.5" hidden="1" customHeight="1" x14ac:dyDescent="0.2">
      <c r="A131" s="101"/>
      <c r="B131" s="101" t="s">
        <v>408</v>
      </c>
    </row>
    <row r="132" spans="1:2" ht="16.5" hidden="1" customHeight="1" x14ac:dyDescent="0.2">
      <c r="A132" s="101"/>
      <c r="B132" s="101" t="s">
        <v>409</v>
      </c>
    </row>
    <row r="133" spans="1:2" ht="16.5" hidden="1" customHeight="1" x14ac:dyDescent="0.2">
      <c r="A133" s="101"/>
      <c r="B133" s="101" t="s">
        <v>410</v>
      </c>
    </row>
    <row r="134" spans="1:2" ht="16.5" hidden="1" customHeight="1" x14ac:dyDescent="0.2">
      <c r="A134" s="101"/>
      <c r="B134" s="101" t="s">
        <v>411</v>
      </c>
    </row>
    <row r="135" spans="1:2" ht="16.5" hidden="1" customHeight="1" x14ac:dyDescent="0.2">
      <c r="A135" s="101"/>
      <c r="B135" s="101" t="s">
        <v>412</v>
      </c>
    </row>
    <row r="136" spans="1:2" ht="16.5" hidden="1" customHeight="1" x14ac:dyDescent="0.2">
      <c r="A136" s="101"/>
      <c r="B136" s="101" t="s">
        <v>413</v>
      </c>
    </row>
    <row r="137" spans="1:2" ht="16.5" hidden="1" customHeight="1" x14ac:dyDescent="0.2">
      <c r="A137" s="101"/>
      <c r="B137" s="101" t="s">
        <v>414</v>
      </c>
    </row>
    <row r="138" spans="1:2" ht="16.5" hidden="1" customHeight="1" x14ac:dyDescent="0.2">
      <c r="A138" s="101"/>
      <c r="B138" s="101" t="s">
        <v>415</v>
      </c>
    </row>
    <row r="139" spans="1:2" ht="16.5" hidden="1" customHeight="1" x14ac:dyDescent="0.2">
      <c r="A139" s="101"/>
      <c r="B139" s="101" t="s">
        <v>416</v>
      </c>
    </row>
    <row r="140" spans="1:2" ht="16.5" hidden="1" customHeight="1" x14ac:dyDescent="0.2">
      <c r="A140" s="101"/>
      <c r="B140" s="101" t="s">
        <v>417</v>
      </c>
    </row>
    <row r="141" spans="1:2" ht="16.5" hidden="1" customHeight="1" x14ac:dyDescent="0.2">
      <c r="A141" s="101"/>
      <c r="B141" s="101" t="s">
        <v>418</v>
      </c>
    </row>
    <row r="142" spans="1:2" ht="16.5" hidden="1" customHeight="1" x14ac:dyDescent="0.2">
      <c r="A142" s="101"/>
      <c r="B142" s="101" t="s">
        <v>419</v>
      </c>
    </row>
    <row r="143" spans="1:2" ht="16.5" hidden="1" customHeight="1" x14ac:dyDescent="0.2">
      <c r="A143" s="101"/>
      <c r="B143" s="101" t="s">
        <v>420</v>
      </c>
    </row>
    <row r="144" spans="1:2" ht="16.5" hidden="1" customHeight="1" x14ac:dyDescent="0.2">
      <c r="A144" s="101"/>
      <c r="B144" s="101" t="s">
        <v>421</v>
      </c>
    </row>
    <row r="145" spans="1:2" ht="16.5" hidden="1" customHeight="1" x14ac:dyDescent="0.2">
      <c r="A145" s="101"/>
      <c r="B145" s="101" t="s">
        <v>422</v>
      </c>
    </row>
    <row r="146" spans="1:2" ht="16.5" hidden="1" customHeight="1" x14ac:dyDescent="0.2">
      <c r="A146" s="101"/>
      <c r="B146" s="101" t="s">
        <v>423</v>
      </c>
    </row>
    <row r="147" spans="1:2" ht="16.5" hidden="1" customHeight="1" x14ac:dyDescent="0.2">
      <c r="A147" s="101"/>
      <c r="B147" s="101" t="s">
        <v>424</v>
      </c>
    </row>
    <row r="148" spans="1:2" ht="16.5" hidden="1" customHeight="1" x14ac:dyDescent="0.2">
      <c r="A148" s="101"/>
      <c r="B148" s="101" t="s">
        <v>425</v>
      </c>
    </row>
    <row r="149" spans="1:2" ht="16.5" hidden="1" customHeight="1" x14ac:dyDescent="0.2">
      <c r="A149" s="101"/>
      <c r="B149" s="101" t="s">
        <v>426</v>
      </c>
    </row>
    <row r="150" spans="1:2" ht="16.5" hidden="1" customHeight="1" x14ac:dyDescent="0.2">
      <c r="A150" s="101"/>
      <c r="B150" s="101" t="s">
        <v>427</v>
      </c>
    </row>
    <row r="151" spans="1:2" ht="16.5" hidden="1" customHeight="1" x14ac:dyDescent="0.2">
      <c r="A151" s="101"/>
      <c r="B151" s="101" t="s">
        <v>428</v>
      </c>
    </row>
    <row r="152" spans="1:2" ht="16.5" hidden="1" customHeight="1" x14ac:dyDescent="0.2">
      <c r="A152" s="101"/>
      <c r="B152" s="101" t="s">
        <v>429</v>
      </c>
    </row>
    <row r="153" spans="1:2" ht="16.5" hidden="1" customHeight="1" x14ac:dyDescent="0.2">
      <c r="A153" s="101"/>
      <c r="B153" s="101" t="s">
        <v>430</v>
      </c>
    </row>
    <row r="154" spans="1:2" ht="16.5" hidden="1" customHeight="1" x14ac:dyDescent="0.2">
      <c r="A154" s="101"/>
      <c r="B154" s="101" t="s">
        <v>431</v>
      </c>
    </row>
    <row r="155" spans="1:2" ht="16.5" hidden="1" customHeight="1" x14ac:dyDescent="0.2">
      <c r="A155" s="101"/>
      <c r="B155" s="101" t="s">
        <v>432</v>
      </c>
    </row>
    <row r="156" spans="1:2" ht="16.5" hidden="1" customHeight="1" x14ac:dyDescent="0.2">
      <c r="A156" s="101"/>
      <c r="B156" s="101" t="s">
        <v>433</v>
      </c>
    </row>
    <row r="157" spans="1:2" ht="16.5" hidden="1" customHeight="1" x14ac:dyDescent="0.2">
      <c r="A157" s="101"/>
      <c r="B157" s="101" t="s">
        <v>434</v>
      </c>
    </row>
    <row r="158" spans="1:2" ht="16.5" hidden="1" customHeight="1" x14ac:dyDescent="0.2">
      <c r="A158" s="101"/>
      <c r="B158" s="101" t="s">
        <v>435</v>
      </c>
    </row>
    <row r="159" spans="1:2" ht="16.5" hidden="1" customHeight="1" x14ac:dyDescent="0.2">
      <c r="A159" s="101"/>
      <c r="B159" s="101" t="s">
        <v>436</v>
      </c>
    </row>
    <row r="160" spans="1:2" ht="16.5" hidden="1" customHeight="1" x14ac:dyDescent="0.2">
      <c r="A160" s="101"/>
      <c r="B160" s="101" t="s">
        <v>437</v>
      </c>
    </row>
    <row r="161" spans="1:2" ht="16.5" hidden="1" customHeight="1" x14ac:dyDescent="0.2">
      <c r="A161" s="101"/>
      <c r="B161" s="101" t="s">
        <v>438</v>
      </c>
    </row>
    <row r="162" spans="1:2" ht="16.5" hidden="1" customHeight="1" x14ac:dyDescent="0.2">
      <c r="A162" s="101"/>
      <c r="B162" s="101" t="s">
        <v>439</v>
      </c>
    </row>
    <row r="163" spans="1:2" ht="16.5" hidden="1" customHeight="1" x14ac:dyDescent="0.2">
      <c r="A163" s="101"/>
      <c r="B163" s="101" t="s">
        <v>440</v>
      </c>
    </row>
    <row r="164" spans="1:2" ht="16.5" hidden="1" customHeight="1" x14ac:dyDescent="0.2">
      <c r="A164" s="101"/>
      <c r="B164" s="101" t="s">
        <v>441</v>
      </c>
    </row>
    <row r="165" spans="1:2" ht="16.5" hidden="1" customHeight="1" x14ac:dyDescent="0.2">
      <c r="A165" s="101"/>
      <c r="B165" s="101" t="s">
        <v>442</v>
      </c>
    </row>
    <row r="166" spans="1:2" ht="16.5" hidden="1" customHeight="1" x14ac:dyDescent="0.2">
      <c r="A166" s="101"/>
      <c r="B166" s="101" t="s">
        <v>443</v>
      </c>
    </row>
    <row r="167" spans="1:2" ht="16.5" hidden="1" customHeight="1" x14ac:dyDescent="0.2">
      <c r="A167" s="101"/>
      <c r="B167" s="101" t="s">
        <v>444</v>
      </c>
    </row>
    <row r="168" spans="1:2" ht="16.5" hidden="1" customHeight="1" x14ac:dyDescent="0.2">
      <c r="A168" s="101"/>
      <c r="B168" s="101" t="s">
        <v>445</v>
      </c>
    </row>
    <row r="169" spans="1:2" ht="16.5" hidden="1" customHeight="1" x14ac:dyDescent="0.2">
      <c r="A169" s="101"/>
      <c r="B169" s="101" t="s">
        <v>446</v>
      </c>
    </row>
    <row r="170" spans="1:2" ht="16.5" hidden="1" customHeight="1" x14ac:dyDescent="0.2">
      <c r="A170" s="101"/>
      <c r="B170" s="101" t="s">
        <v>447</v>
      </c>
    </row>
    <row r="171" spans="1:2" ht="16.5" hidden="1" customHeight="1" x14ac:dyDescent="0.2">
      <c r="A171" s="101"/>
      <c r="B171" s="101" t="s">
        <v>448</v>
      </c>
    </row>
    <row r="172" spans="1:2" ht="16.5" hidden="1" customHeight="1" x14ac:dyDescent="0.2">
      <c r="A172" s="101"/>
      <c r="B172" s="101" t="s">
        <v>449</v>
      </c>
    </row>
    <row r="173" spans="1:2" ht="16.5" hidden="1" customHeight="1" x14ac:dyDescent="0.2">
      <c r="A173" s="101"/>
      <c r="B173" s="101" t="s">
        <v>466</v>
      </c>
    </row>
    <row r="174" spans="1:2" ht="16.5" customHeight="1" x14ac:dyDescent="0.2"/>
    <row r="187" spans="3:11" x14ac:dyDescent="0.2">
      <c r="C187" s="256"/>
      <c r="D187" s="256"/>
      <c r="E187" s="256"/>
      <c r="F187" s="256"/>
      <c r="G187" s="256"/>
      <c r="H187" s="257"/>
      <c r="I187" s="256"/>
      <c r="J187" s="256"/>
      <c r="K187" s="258"/>
    </row>
    <row r="188" spans="3:11" x14ac:dyDescent="0.2">
      <c r="C188" s="256"/>
      <c r="D188" s="256"/>
      <c r="E188" s="256"/>
      <c r="F188" s="256"/>
      <c r="G188" s="256"/>
      <c r="H188" s="257"/>
      <c r="I188" s="256"/>
      <c r="J188" s="256"/>
      <c r="K188" s="258"/>
    </row>
    <row r="189" spans="3:11" x14ac:dyDescent="0.2">
      <c r="C189" s="256"/>
      <c r="D189" s="256"/>
      <c r="E189" s="256"/>
      <c r="F189" s="256"/>
      <c r="G189" s="256"/>
      <c r="H189" s="257"/>
      <c r="I189" s="256"/>
      <c r="J189" s="256"/>
      <c r="K189" s="258"/>
    </row>
    <row r="190" spans="3:11" x14ac:dyDescent="0.2">
      <c r="C190" s="256"/>
      <c r="D190" s="256"/>
      <c r="E190" s="256"/>
      <c r="F190" s="256"/>
      <c r="G190" s="256"/>
      <c r="H190" s="257"/>
      <c r="I190" s="256"/>
      <c r="J190" s="256"/>
      <c r="K190" s="258"/>
    </row>
    <row r="191" spans="3:11" x14ac:dyDescent="0.2">
      <c r="C191" s="256"/>
      <c r="D191" s="256"/>
      <c r="E191" s="256"/>
      <c r="F191" s="256"/>
      <c r="G191" s="256"/>
      <c r="H191" s="257"/>
      <c r="I191" s="256"/>
      <c r="J191" s="256"/>
      <c r="K191" s="258"/>
    </row>
    <row r="192" spans="3:11" x14ac:dyDescent="0.2">
      <c r="C192" s="256"/>
      <c r="D192" s="256"/>
      <c r="E192" s="256"/>
      <c r="F192" s="256"/>
      <c r="G192" s="256"/>
      <c r="H192" s="257"/>
      <c r="I192" s="256"/>
      <c r="J192" s="256"/>
      <c r="K192" s="258"/>
    </row>
    <row r="193" spans="3:11" x14ac:dyDescent="0.2">
      <c r="C193" s="256"/>
      <c r="D193" s="256"/>
      <c r="E193" s="256"/>
      <c r="F193" s="256"/>
      <c r="G193" s="256"/>
      <c r="H193" s="257"/>
      <c r="I193" s="256"/>
      <c r="J193" s="256"/>
      <c r="K193" s="258"/>
    </row>
    <row r="194" spans="3:11" x14ac:dyDescent="0.2">
      <c r="C194" s="256"/>
      <c r="D194" s="256"/>
      <c r="E194" s="256"/>
      <c r="F194" s="256"/>
      <c r="G194" s="256"/>
      <c r="H194" s="257"/>
      <c r="I194" s="256"/>
      <c r="J194" s="256"/>
      <c r="K194" s="258"/>
    </row>
    <row r="195" spans="3:11" x14ac:dyDescent="0.2">
      <c r="C195" s="256"/>
      <c r="D195" s="256"/>
      <c r="E195" s="256"/>
      <c r="F195" s="256"/>
      <c r="G195" s="256"/>
      <c r="H195" s="257"/>
      <c r="I195" s="256"/>
      <c r="J195" s="256"/>
      <c r="K195" s="258"/>
    </row>
    <row r="196" spans="3:11" x14ac:dyDescent="0.2">
      <c r="C196" s="256"/>
      <c r="D196" s="256"/>
      <c r="E196" s="256"/>
      <c r="F196" s="256"/>
      <c r="G196" s="256"/>
      <c r="H196" s="257"/>
      <c r="I196" s="256"/>
      <c r="J196" s="256"/>
      <c r="K196" s="258"/>
    </row>
    <row r="197" spans="3:11" x14ac:dyDescent="0.2">
      <c r="C197" s="256"/>
      <c r="D197" s="256"/>
      <c r="E197" s="256"/>
      <c r="F197" s="256"/>
      <c r="G197" s="256"/>
      <c r="H197" s="257"/>
      <c r="I197" s="256"/>
      <c r="J197" s="256"/>
      <c r="K197" s="258"/>
    </row>
    <row r="198" spans="3:11" x14ac:dyDescent="0.2">
      <c r="C198" s="256"/>
      <c r="D198" s="256"/>
      <c r="E198" s="256"/>
      <c r="F198" s="256"/>
      <c r="G198" s="256"/>
      <c r="H198" s="257"/>
      <c r="I198" s="256"/>
      <c r="J198" s="256"/>
      <c r="K198" s="258"/>
    </row>
    <row r="199" spans="3:11" x14ac:dyDescent="0.2">
      <c r="C199" s="256"/>
      <c r="D199" s="256"/>
      <c r="E199" s="256"/>
      <c r="F199" s="256"/>
      <c r="G199" s="256"/>
      <c r="H199" s="257"/>
      <c r="I199" s="256"/>
      <c r="J199" s="256"/>
      <c r="K199" s="258"/>
    </row>
    <row r="200" spans="3:11" x14ac:dyDescent="0.2">
      <c r="C200" s="256"/>
      <c r="D200" s="256"/>
      <c r="E200" s="256"/>
      <c r="F200" s="256"/>
      <c r="G200" s="256"/>
      <c r="H200" s="257"/>
      <c r="I200" s="256"/>
      <c r="J200" s="256"/>
      <c r="K200" s="258"/>
    </row>
    <row r="201" spans="3:11" x14ac:dyDescent="0.2">
      <c r="C201" s="256"/>
      <c r="D201" s="256"/>
      <c r="E201" s="256"/>
      <c r="F201" s="256"/>
      <c r="G201" s="256"/>
      <c r="H201" s="257"/>
      <c r="I201" s="256"/>
      <c r="J201" s="256"/>
      <c r="K201" s="258"/>
    </row>
    <row r="202" spans="3:11" x14ac:dyDescent="0.2">
      <c r="C202" s="256"/>
      <c r="D202" s="256"/>
      <c r="E202" s="256"/>
      <c r="F202" s="256"/>
      <c r="G202" s="256"/>
      <c r="H202" s="257"/>
      <c r="I202" s="256"/>
      <c r="J202" s="256"/>
      <c r="K202" s="258"/>
    </row>
    <row r="203" spans="3:11" x14ac:dyDescent="0.2">
      <c r="C203" s="256"/>
      <c r="D203" s="256"/>
      <c r="E203" s="256"/>
      <c r="F203" s="256"/>
      <c r="G203" s="256"/>
      <c r="H203" s="257"/>
      <c r="I203" s="256"/>
      <c r="J203" s="256"/>
      <c r="K203" s="258"/>
    </row>
    <row r="204" spans="3:11" x14ac:dyDescent="0.2">
      <c r="C204" s="256"/>
      <c r="D204" s="256"/>
      <c r="E204" s="256"/>
      <c r="F204" s="256"/>
      <c r="G204" s="256"/>
      <c r="H204" s="257"/>
      <c r="I204" s="256"/>
      <c r="J204" s="256"/>
      <c r="K204" s="258"/>
    </row>
    <row r="205" spans="3:11" x14ac:dyDescent="0.2">
      <c r="C205" s="256"/>
      <c r="D205" s="256"/>
      <c r="E205" s="256"/>
      <c r="F205" s="256"/>
      <c r="G205" s="256"/>
      <c r="H205" s="257"/>
      <c r="I205" s="256"/>
      <c r="J205" s="256"/>
      <c r="K205" s="258"/>
    </row>
    <row r="220" spans="6:6" x14ac:dyDescent="0.2">
      <c r="F220" s="256"/>
    </row>
  </sheetData>
  <sheetProtection algorithmName="SHA-512" hashValue="NAue8IAy5BOYdue2ChKcz0ssQe/W5d94ZowsdCEet6H9evXBdBOfKA3WmxL+/oVBnHryu9S0hjgfbaQp24W61Q==" saltValue="BqlIMzYzznUc7JsSGl84ZA==" spinCount="100000" sheet="1" formatCells="0" formatColumns="0" formatRows="0" insertColumns="0" insertRows="0" insertHyperlinks="0" deleteColumns="0" deleteRows="0" sort="0" autoFilter="0" pivotTables="0"/>
  <dataConsolidate/>
  <customSheetViews>
    <customSheetView guid="{794A2220-0D2C-11D3-B0D5-0004ACA257E6}" scale="87" colorId="22" zeroValues="0" fitToPage="1" showRuler="0" topLeftCell="C38">
      <selection activeCell="G52" sqref="G52"/>
      <pageMargins left="0.5" right="0.96" top="0.5" bottom="0.5" header="0.5" footer="0.5"/>
      <pageSetup scale="70" orientation="portrait" horizontalDpi="300" verticalDpi="300" r:id="rId1"/>
      <headerFooter alignWithMargins="0"/>
    </customSheetView>
    <customSheetView guid="{C814F1E0-DDE9-11D2-A601-00A024C82E2A}" scale="87" colorId="22" showPageBreaks="1" zeroValues="0" fitToPage="1" printArea="1" showRuler="0" topLeftCell="C38">
      <selection activeCell="G52" sqref="G52"/>
      <pageMargins left="0.5" right="0.96" top="0.5" bottom="0.5" header="0.5" footer="0.5"/>
      <pageSetup scale="70" orientation="portrait" horizontalDpi="300" verticalDpi="300" r:id="rId2"/>
      <headerFooter alignWithMargins="0"/>
    </customSheetView>
  </customSheetViews>
  <mergeCells count="36">
    <mergeCell ref="C26:G26"/>
    <mergeCell ref="B25:J25"/>
    <mergeCell ref="B5:J5"/>
    <mergeCell ref="C6:F6"/>
    <mergeCell ref="B19:F19"/>
    <mergeCell ref="B9:F9"/>
    <mergeCell ref="B7:F7"/>
    <mergeCell ref="B16:F16"/>
    <mergeCell ref="B28:G28"/>
    <mergeCell ref="B22:F22"/>
    <mergeCell ref="B17:F17"/>
    <mergeCell ref="B18:F18"/>
    <mergeCell ref="A4:H4"/>
    <mergeCell ref="B13:F13"/>
    <mergeCell ref="B14:F14"/>
    <mergeCell ref="B8:F8"/>
    <mergeCell ref="B27:G27"/>
    <mergeCell ref="B10:F10"/>
    <mergeCell ref="B11:F11"/>
    <mergeCell ref="B12:F12"/>
    <mergeCell ref="B20:F20"/>
    <mergeCell ref="B21:F21"/>
    <mergeCell ref="B23:F23"/>
    <mergeCell ref="B15:F15"/>
    <mergeCell ref="B33:G33"/>
    <mergeCell ref="B29:G29"/>
    <mergeCell ref="B30:G30"/>
    <mergeCell ref="B31:G31"/>
    <mergeCell ref="B32:G32"/>
    <mergeCell ref="B38:G38"/>
    <mergeCell ref="B39:G39"/>
    <mergeCell ref="B40:G40"/>
    <mergeCell ref="B34:G34"/>
    <mergeCell ref="B35:G35"/>
    <mergeCell ref="B36:G36"/>
    <mergeCell ref="B37:G37"/>
  </mergeCells>
  <phoneticPr fontId="7" type="noConversion"/>
  <dataValidations count="8">
    <dataValidation type="whole" allowBlank="1" showInputMessage="1" showErrorMessage="1" error="# Of Pos. must be a number._x000a_" sqref="A27:A40 A7:A23" xr:uid="{00000000-0002-0000-0100-000000000000}">
      <formula1>1</formula1>
      <formula2>199</formula2>
    </dataValidation>
    <dataValidation allowBlank="1" showInputMessage="1" showErrorMessage="1" error="Please select a Title code from the drop down button on the right side." sqref="B7:F23 B27:G40" xr:uid="{00000000-0002-0000-0100-000001000000}"/>
    <dataValidation type="whole" allowBlank="1" showInputMessage="1" showErrorMessage="1" error="# of months must be between 1 and 12" sqref="G7:G23" xr:uid="{00000000-0002-0000-0100-000002000000}">
      <formula1>1</formula1>
      <formula2>12</formula2>
    </dataValidation>
    <dataValidation type="whole" allowBlank="1" showInputMessage="1" showErrorMessage="1" error="Annual Salary must be a number. - This field will not accept cents." sqref="H7:H23" xr:uid="{00000000-0002-0000-0100-000003000000}">
      <formula1>0</formula1>
      <formula2>500000</formula2>
    </dataValidation>
    <dataValidation type="whole" allowBlank="1" showInputMessage="1" showErrorMessage="1" error="Total DYCD cost must be a number. - This field will not accept cents." sqref="J7:J23" xr:uid="{00000000-0002-0000-0100-000004000000}">
      <formula1>0</formula1>
      <formula2>5000000</formula2>
    </dataValidation>
    <dataValidation type="whole" allowBlank="1" showInputMessage="1" showErrorMessage="1" error="Total must be a number. - This field will not accept cents." sqref="J27:J40" xr:uid="{00000000-0002-0000-0100-000005000000}">
      <formula1>0</formula1>
      <formula2>5000000</formula2>
    </dataValidation>
    <dataValidation type="decimal" allowBlank="1" showInputMessage="1" showErrorMessage="1" error="Hourly rate must be a number" sqref="H27:H40" xr:uid="{00000000-0002-0000-0100-000006000000}">
      <formula1>0</formula1>
      <formula2>900</formula2>
    </dataValidation>
    <dataValidation type="whole" allowBlank="1" showInputMessage="1" showErrorMessage="1" error="Total Hours cannot exceed 1827_x000a_" sqref="I27:I40" xr:uid="{00000000-0002-0000-0100-000007000000}">
      <formula1>1</formula1>
      <formula2>1827</formula2>
    </dataValidation>
  </dataValidations>
  <pageMargins left="0.61" right="0.5" top="0.5" bottom="0.5" header="0.5" footer="0.5"/>
  <pageSetup scale="63" orientation="portrait" horizontalDpi="300" verticalDpi="300" r:id="rId3"/>
  <headerFooter alignWithMargins="0"/>
  <drawing r:id="rId4"/>
  <legacyDrawing r:id="rId5"/>
  <controls>
    <mc:AlternateContent xmlns:mc="http://schemas.openxmlformats.org/markup-compatibility/2006">
      <mc:Choice Requires="x14">
        <control shapeId="1042" r:id="rId6" name="ComboBox2">
          <controlPr locked="0" defaultSize="0" autoLine="0" listFillRange="B48:B176" r:id="rId7">
            <anchor moveWithCells="1">
              <from>
                <xdr:col>1</xdr:col>
                <xdr:colOff>19050</xdr:colOff>
                <xdr:row>6</xdr:row>
                <xdr:rowOff>28575</xdr:rowOff>
              </from>
              <to>
                <xdr:col>5</xdr:col>
                <xdr:colOff>447675</xdr:colOff>
                <xdr:row>6</xdr:row>
                <xdr:rowOff>247650</xdr:rowOff>
              </to>
            </anchor>
          </controlPr>
        </control>
      </mc:Choice>
      <mc:Fallback>
        <control shapeId="1042" r:id="rId6" name="ComboBox2"/>
      </mc:Fallback>
    </mc:AlternateContent>
    <mc:AlternateContent xmlns:mc="http://schemas.openxmlformats.org/markup-compatibility/2006">
      <mc:Choice Requires="x14">
        <control shapeId="1043" r:id="rId8" name="ComboBox3">
          <controlPr locked="0" defaultSize="0" autoLine="0" listFillRange="B48:B176" r:id="rId7">
            <anchor moveWithCells="1">
              <from>
                <xdr:col>1</xdr:col>
                <xdr:colOff>19050</xdr:colOff>
                <xdr:row>7</xdr:row>
                <xdr:rowOff>28575</xdr:rowOff>
              </from>
              <to>
                <xdr:col>5</xdr:col>
                <xdr:colOff>447675</xdr:colOff>
                <xdr:row>7</xdr:row>
                <xdr:rowOff>247650</xdr:rowOff>
              </to>
            </anchor>
          </controlPr>
        </control>
      </mc:Choice>
      <mc:Fallback>
        <control shapeId="1043" r:id="rId8" name="ComboBox3"/>
      </mc:Fallback>
    </mc:AlternateContent>
    <mc:AlternateContent xmlns:mc="http://schemas.openxmlformats.org/markup-compatibility/2006">
      <mc:Choice Requires="x14">
        <control shapeId="1044" r:id="rId9" name="ComboBox4">
          <controlPr locked="0" defaultSize="0" autoLine="0" listFillRange="B48:B176" r:id="rId7">
            <anchor moveWithCells="1">
              <from>
                <xdr:col>1</xdr:col>
                <xdr:colOff>19050</xdr:colOff>
                <xdr:row>8</xdr:row>
                <xdr:rowOff>19050</xdr:rowOff>
              </from>
              <to>
                <xdr:col>5</xdr:col>
                <xdr:colOff>447675</xdr:colOff>
                <xdr:row>8</xdr:row>
                <xdr:rowOff>238125</xdr:rowOff>
              </to>
            </anchor>
          </controlPr>
        </control>
      </mc:Choice>
      <mc:Fallback>
        <control shapeId="1044" r:id="rId9" name="ComboBox4"/>
      </mc:Fallback>
    </mc:AlternateContent>
    <mc:AlternateContent xmlns:mc="http://schemas.openxmlformats.org/markup-compatibility/2006">
      <mc:Choice Requires="x14">
        <control shapeId="1049" r:id="rId10" name="ComboBox1">
          <controlPr locked="0" defaultSize="0" autoLine="0" listFillRange="B48:B176" r:id="rId7">
            <anchor moveWithCells="1">
              <from>
                <xdr:col>1</xdr:col>
                <xdr:colOff>19050</xdr:colOff>
                <xdr:row>9</xdr:row>
                <xdr:rowOff>38100</xdr:rowOff>
              </from>
              <to>
                <xdr:col>5</xdr:col>
                <xdr:colOff>447675</xdr:colOff>
                <xdr:row>9</xdr:row>
                <xdr:rowOff>257175</xdr:rowOff>
              </to>
            </anchor>
          </controlPr>
        </control>
      </mc:Choice>
      <mc:Fallback>
        <control shapeId="1049" r:id="rId10" name="ComboBox1"/>
      </mc:Fallback>
    </mc:AlternateContent>
    <mc:AlternateContent xmlns:mc="http://schemas.openxmlformats.org/markup-compatibility/2006">
      <mc:Choice Requires="x14">
        <control shapeId="1050" r:id="rId11" name="ComboBox5">
          <controlPr locked="0" defaultSize="0" autoLine="0" listFillRange="B48:B176" r:id="rId7">
            <anchor moveWithCells="1">
              <from>
                <xdr:col>1</xdr:col>
                <xdr:colOff>19050</xdr:colOff>
                <xdr:row>10</xdr:row>
                <xdr:rowOff>19050</xdr:rowOff>
              </from>
              <to>
                <xdr:col>5</xdr:col>
                <xdr:colOff>447675</xdr:colOff>
                <xdr:row>10</xdr:row>
                <xdr:rowOff>238125</xdr:rowOff>
              </to>
            </anchor>
          </controlPr>
        </control>
      </mc:Choice>
      <mc:Fallback>
        <control shapeId="1050" r:id="rId11" name="ComboBox5"/>
      </mc:Fallback>
    </mc:AlternateContent>
    <mc:AlternateContent xmlns:mc="http://schemas.openxmlformats.org/markup-compatibility/2006">
      <mc:Choice Requires="x14">
        <control shapeId="1051" r:id="rId12" name="ComboBox6">
          <controlPr locked="0" defaultSize="0" autoLine="0" listFillRange="B48:B176" r:id="rId7">
            <anchor moveWithCells="1">
              <from>
                <xdr:col>1</xdr:col>
                <xdr:colOff>19050</xdr:colOff>
                <xdr:row>11</xdr:row>
                <xdr:rowOff>28575</xdr:rowOff>
              </from>
              <to>
                <xdr:col>5</xdr:col>
                <xdr:colOff>447675</xdr:colOff>
                <xdr:row>11</xdr:row>
                <xdr:rowOff>247650</xdr:rowOff>
              </to>
            </anchor>
          </controlPr>
        </control>
      </mc:Choice>
      <mc:Fallback>
        <control shapeId="1051" r:id="rId12" name="ComboBox6"/>
      </mc:Fallback>
    </mc:AlternateContent>
    <mc:AlternateContent xmlns:mc="http://schemas.openxmlformats.org/markup-compatibility/2006">
      <mc:Choice Requires="x14">
        <control shapeId="1052" r:id="rId13" name="ComboBox7">
          <controlPr locked="0" defaultSize="0" autoLine="0" listFillRange="B48:B176" r:id="rId7">
            <anchor moveWithCells="1">
              <from>
                <xdr:col>1</xdr:col>
                <xdr:colOff>28575</xdr:colOff>
                <xdr:row>12</xdr:row>
                <xdr:rowOff>38100</xdr:rowOff>
              </from>
              <to>
                <xdr:col>6</xdr:col>
                <xdr:colOff>0</xdr:colOff>
                <xdr:row>12</xdr:row>
                <xdr:rowOff>257175</xdr:rowOff>
              </to>
            </anchor>
          </controlPr>
        </control>
      </mc:Choice>
      <mc:Fallback>
        <control shapeId="1052" r:id="rId13" name="ComboBox7"/>
      </mc:Fallback>
    </mc:AlternateContent>
    <mc:AlternateContent xmlns:mc="http://schemas.openxmlformats.org/markup-compatibility/2006">
      <mc:Choice Requires="x14">
        <control shapeId="1053" r:id="rId14" name="ComboBox8">
          <controlPr locked="0" defaultSize="0" autoLine="0" listFillRange="B48:B176" r:id="rId7">
            <anchor moveWithCells="1">
              <from>
                <xdr:col>1</xdr:col>
                <xdr:colOff>28575</xdr:colOff>
                <xdr:row>13</xdr:row>
                <xdr:rowOff>28575</xdr:rowOff>
              </from>
              <to>
                <xdr:col>6</xdr:col>
                <xdr:colOff>0</xdr:colOff>
                <xdr:row>13</xdr:row>
                <xdr:rowOff>247650</xdr:rowOff>
              </to>
            </anchor>
          </controlPr>
        </control>
      </mc:Choice>
      <mc:Fallback>
        <control shapeId="1053" r:id="rId14" name="ComboBox8"/>
      </mc:Fallback>
    </mc:AlternateContent>
    <mc:AlternateContent xmlns:mc="http://schemas.openxmlformats.org/markup-compatibility/2006">
      <mc:Choice Requires="x14">
        <control shapeId="1054" r:id="rId15" name="ComboBox9">
          <controlPr locked="0" defaultSize="0" autoLine="0" listFillRange="B48:B176" r:id="rId7">
            <anchor moveWithCells="1">
              <from>
                <xdr:col>1</xdr:col>
                <xdr:colOff>28575</xdr:colOff>
                <xdr:row>14</xdr:row>
                <xdr:rowOff>28575</xdr:rowOff>
              </from>
              <to>
                <xdr:col>6</xdr:col>
                <xdr:colOff>0</xdr:colOff>
                <xdr:row>14</xdr:row>
                <xdr:rowOff>247650</xdr:rowOff>
              </to>
            </anchor>
          </controlPr>
        </control>
      </mc:Choice>
      <mc:Fallback>
        <control shapeId="1054" r:id="rId15" name="ComboBox9"/>
      </mc:Fallback>
    </mc:AlternateContent>
    <mc:AlternateContent xmlns:mc="http://schemas.openxmlformats.org/markup-compatibility/2006">
      <mc:Choice Requires="x14">
        <control shapeId="1055" r:id="rId16" name="ComboBox10">
          <controlPr locked="0" defaultSize="0" autoLine="0" listFillRange="B48:B176" r:id="rId7">
            <anchor moveWithCells="1">
              <from>
                <xdr:col>1</xdr:col>
                <xdr:colOff>28575</xdr:colOff>
                <xdr:row>15</xdr:row>
                <xdr:rowOff>38100</xdr:rowOff>
              </from>
              <to>
                <xdr:col>6</xdr:col>
                <xdr:colOff>0</xdr:colOff>
                <xdr:row>15</xdr:row>
                <xdr:rowOff>257175</xdr:rowOff>
              </to>
            </anchor>
          </controlPr>
        </control>
      </mc:Choice>
      <mc:Fallback>
        <control shapeId="1055" r:id="rId16" name="ComboBox10"/>
      </mc:Fallback>
    </mc:AlternateContent>
    <mc:AlternateContent xmlns:mc="http://schemas.openxmlformats.org/markup-compatibility/2006">
      <mc:Choice Requires="x14">
        <control shapeId="1056" r:id="rId17" name="ComboBox11">
          <controlPr locked="0" defaultSize="0" autoLine="0" listFillRange="B48:B176" r:id="rId7">
            <anchor moveWithCells="1">
              <from>
                <xdr:col>1</xdr:col>
                <xdr:colOff>28575</xdr:colOff>
                <xdr:row>16</xdr:row>
                <xdr:rowOff>28575</xdr:rowOff>
              </from>
              <to>
                <xdr:col>6</xdr:col>
                <xdr:colOff>0</xdr:colOff>
                <xdr:row>16</xdr:row>
                <xdr:rowOff>247650</xdr:rowOff>
              </to>
            </anchor>
          </controlPr>
        </control>
      </mc:Choice>
      <mc:Fallback>
        <control shapeId="1056" r:id="rId17" name="ComboBox11"/>
      </mc:Fallback>
    </mc:AlternateContent>
    <mc:AlternateContent xmlns:mc="http://schemas.openxmlformats.org/markup-compatibility/2006">
      <mc:Choice Requires="x14">
        <control shapeId="1057" r:id="rId18" name="ComboBox12">
          <controlPr locked="0" defaultSize="0" autoLine="0" listFillRange="B48:B176" r:id="rId7">
            <anchor moveWithCells="1">
              <from>
                <xdr:col>1</xdr:col>
                <xdr:colOff>28575</xdr:colOff>
                <xdr:row>17</xdr:row>
                <xdr:rowOff>28575</xdr:rowOff>
              </from>
              <to>
                <xdr:col>6</xdr:col>
                <xdr:colOff>0</xdr:colOff>
                <xdr:row>17</xdr:row>
                <xdr:rowOff>247650</xdr:rowOff>
              </to>
            </anchor>
          </controlPr>
        </control>
      </mc:Choice>
      <mc:Fallback>
        <control shapeId="1057" r:id="rId18" name="ComboBox12"/>
      </mc:Fallback>
    </mc:AlternateContent>
    <mc:AlternateContent xmlns:mc="http://schemas.openxmlformats.org/markup-compatibility/2006">
      <mc:Choice Requires="x14">
        <control shapeId="1058" r:id="rId19" name="ComboBox13">
          <controlPr locked="0" defaultSize="0" autoLine="0" listFillRange="B48:B176" r:id="rId7">
            <anchor moveWithCells="1">
              <from>
                <xdr:col>1</xdr:col>
                <xdr:colOff>28575</xdr:colOff>
                <xdr:row>18</xdr:row>
                <xdr:rowOff>28575</xdr:rowOff>
              </from>
              <to>
                <xdr:col>6</xdr:col>
                <xdr:colOff>0</xdr:colOff>
                <xdr:row>18</xdr:row>
                <xdr:rowOff>247650</xdr:rowOff>
              </to>
            </anchor>
          </controlPr>
        </control>
      </mc:Choice>
      <mc:Fallback>
        <control shapeId="1058" r:id="rId19" name="ComboBox13"/>
      </mc:Fallback>
    </mc:AlternateContent>
    <mc:AlternateContent xmlns:mc="http://schemas.openxmlformats.org/markup-compatibility/2006">
      <mc:Choice Requires="x14">
        <control shapeId="1059" r:id="rId20" name="ComboBox14">
          <controlPr locked="0" defaultSize="0" autoLine="0" listFillRange="B48:B176" r:id="rId7">
            <anchor moveWithCells="1">
              <from>
                <xdr:col>1</xdr:col>
                <xdr:colOff>28575</xdr:colOff>
                <xdr:row>19</xdr:row>
                <xdr:rowOff>28575</xdr:rowOff>
              </from>
              <to>
                <xdr:col>6</xdr:col>
                <xdr:colOff>0</xdr:colOff>
                <xdr:row>19</xdr:row>
                <xdr:rowOff>247650</xdr:rowOff>
              </to>
            </anchor>
          </controlPr>
        </control>
      </mc:Choice>
      <mc:Fallback>
        <control shapeId="1059" r:id="rId20" name="ComboBox14"/>
      </mc:Fallback>
    </mc:AlternateContent>
    <mc:AlternateContent xmlns:mc="http://schemas.openxmlformats.org/markup-compatibility/2006">
      <mc:Choice Requires="x14">
        <control shapeId="1060" r:id="rId21" name="ComboBox15">
          <controlPr locked="0" defaultSize="0" autoLine="0" listFillRange="B48:B176" r:id="rId7">
            <anchor moveWithCells="1">
              <from>
                <xdr:col>1</xdr:col>
                <xdr:colOff>28575</xdr:colOff>
                <xdr:row>20</xdr:row>
                <xdr:rowOff>28575</xdr:rowOff>
              </from>
              <to>
                <xdr:col>6</xdr:col>
                <xdr:colOff>0</xdr:colOff>
                <xdr:row>20</xdr:row>
                <xdr:rowOff>247650</xdr:rowOff>
              </to>
            </anchor>
          </controlPr>
        </control>
      </mc:Choice>
      <mc:Fallback>
        <control shapeId="1060" r:id="rId21" name="ComboBox15"/>
      </mc:Fallback>
    </mc:AlternateContent>
    <mc:AlternateContent xmlns:mc="http://schemas.openxmlformats.org/markup-compatibility/2006">
      <mc:Choice Requires="x14">
        <control shapeId="1061" r:id="rId22" name="ComboBox16">
          <controlPr locked="0" defaultSize="0" autoLine="0" listFillRange="B48:B176" r:id="rId7">
            <anchor moveWithCells="1">
              <from>
                <xdr:col>1</xdr:col>
                <xdr:colOff>28575</xdr:colOff>
                <xdr:row>21</xdr:row>
                <xdr:rowOff>28575</xdr:rowOff>
              </from>
              <to>
                <xdr:col>6</xdr:col>
                <xdr:colOff>0</xdr:colOff>
                <xdr:row>21</xdr:row>
                <xdr:rowOff>247650</xdr:rowOff>
              </to>
            </anchor>
          </controlPr>
        </control>
      </mc:Choice>
      <mc:Fallback>
        <control shapeId="1061" r:id="rId22" name="ComboBox16"/>
      </mc:Fallback>
    </mc:AlternateContent>
    <mc:AlternateContent xmlns:mc="http://schemas.openxmlformats.org/markup-compatibility/2006">
      <mc:Choice Requires="x14">
        <control shapeId="1062" r:id="rId23" name="ComboBox17">
          <controlPr locked="0" defaultSize="0" autoLine="0" listFillRange="B48:B176" r:id="rId7">
            <anchor moveWithCells="1">
              <from>
                <xdr:col>1</xdr:col>
                <xdr:colOff>28575</xdr:colOff>
                <xdr:row>22</xdr:row>
                <xdr:rowOff>28575</xdr:rowOff>
              </from>
              <to>
                <xdr:col>6</xdr:col>
                <xdr:colOff>0</xdr:colOff>
                <xdr:row>22</xdr:row>
                <xdr:rowOff>247650</xdr:rowOff>
              </to>
            </anchor>
          </controlPr>
        </control>
      </mc:Choice>
      <mc:Fallback>
        <control shapeId="1062" r:id="rId23" name="ComboBox17"/>
      </mc:Fallback>
    </mc:AlternateContent>
    <mc:AlternateContent xmlns:mc="http://schemas.openxmlformats.org/markup-compatibility/2006">
      <mc:Choice Requires="x14">
        <control shapeId="1063" r:id="rId24" name="ComboBox18">
          <controlPr locked="0" defaultSize="0" autoLine="0" listFillRange="B48:B176" r:id="rId25">
            <anchor moveWithCells="1">
              <from>
                <xdr:col>1</xdr:col>
                <xdr:colOff>28575</xdr:colOff>
                <xdr:row>26</xdr:row>
                <xdr:rowOff>28575</xdr:rowOff>
              </from>
              <to>
                <xdr:col>6</xdr:col>
                <xdr:colOff>828675</xdr:colOff>
                <xdr:row>26</xdr:row>
                <xdr:rowOff>257175</xdr:rowOff>
              </to>
            </anchor>
          </controlPr>
        </control>
      </mc:Choice>
      <mc:Fallback>
        <control shapeId="1063" r:id="rId24" name="ComboBox18"/>
      </mc:Fallback>
    </mc:AlternateContent>
    <mc:AlternateContent xmlns:mc="http://schemas.openxmlformats.org/markup-compatibility/2006">
      <mc:Choice Requires="x14">
        <control shapeId="1064" r:id="rId26" name="ComboBox19">
          <controlPr locked="0" defaultSize="0" autoLine="0" listFillRange="B48:B176" r:id="rId27">
            <anchor moveWithCells="1">
              <from>
                <xdr:col>1</xdr:col>
                <xdr:colOff>28575</xdr:colOff>
                <xdr:row>27</xdr:row>
                <xdr:rowOff>28575</xdr:rowOff>
              </from>
              <to>
                <xdr:col>6</xdr:col>
                <xdr:colOff>828675</xdr:colOff>
                <xdr:row>27</xdr:row>
                <xdr:rowOff>247650</xdr:rowOff>
              </to>
            </anchor>
          </controlPr>
        </control>
      </mc:Choice>
      <mc:Fallback>
        <control shapeId="1064" r:id="rId26" name="ComboBox19"/>
      </mc:Fallback>
    </mc:AlternateContent>
    <mc:AlternateContent xmlns:mc="http://schemas.openxmlformats.org/markup-compatibility/2006">
      <mc:Choice Requires="x14">
        <control shapeId="1065" r:id="rId28" name="ComboBox20">
          <controlPr locked="0" defaultSize="0" autoLine="0" listFillRange="B48:B176" r:id="rId27">
            <anchor moveWithCells="1">
              <from>
                <xdr:col>1</xdr:col>
                <xdr:colOff>28575</xdr:colOff>
                <xdr:row>28</xdr:row>
                <xdr:rowOff>28575</xdr:rowOff>
              </from>
              <to>
                <xdr:col>6</xdr:col>
                <xdr:colOff>828675</xdr:colOff>
                <xdr:row>28</xdr:row>
                <xdr:rowOff>247650</xdr:rowOff>
              </to>
            </anchor>
          </controlPr>
        </control>
      </mc:Choice>
      <mc:Fallback>
        <control shapeId="1065" r:id="rId28" name="ComboBox20"/>
      </mc:Fallback>
    </mc:AlternateContent>
    <mc:AlternateContent xmlns:mc="http://schemas.openxmlformats.org/markup-compatibility/2006">
      <mc:Choice Requires="x14">
        <control shapeId="1066" r:id="rId29" name="ComboBox21">
          <controlPr locked="0" defaultSize="0" autoLine="0" listFillRange="B48:B176" r:id="rId27">
            <anchor moveWithCells="1">
              <from>
                <xdr:col>1</xdr:col>
                <xdr:colOff>28575</xdr:colOff>
                <xdr:row>29</xdr:row>
                <xdr:rowOff>28575</xdr:rowOff>
              </from>
              <to>
                <xdr:col>6</xdr:col>
                <xdr:colOff>828675</xdr:colOff>
                <xdr:row>29</xdr:row>
                <xdr:rowOff>247650</xdr:rowOff>
              </to>
            </anchor>
          </controlPr>
        </control>
      </mc:Choice>
      <mc:Fallback>
        <control shapeId="1066" r:id="rId29" name="ComboBox21"/>
      </mc:Fallback>
    </mc:AlternateContent>
    <mc:AlternateContent xmlns:mc="http://schemas.openxmlformats.org/markup-compatibility/2006">
      <mc:Choice Requires="x14">
        <control shapeId="1067" r:id="rId30" name="ComboBox22">
          <controlPr locked="0" defaultSize="0" autoLine="0" listFillRange="B48:B176" r:id="rId27">
            <anchor moveWithCells="1">
              <from>
                <xdr:col>1</xdr:col>
                <xdr:colOff>28575</xdr:colOff>
                <xdr:row>30</xdr:row>
                <xdr:rowOff>28575</xdr:rowOff>
              </from>
              <to>
                <xdr:col>6</xdr:col>
                <xdr:colOff>828675</xdr:colOff>
                <xdr:row>30</xdr:row>
                <xdr:rowOff>247650</xdr:rowOff>
              </to>
            </anchor>
          </controlPr>
        </control>
      </mc:Choice>
      <mc:Fallback>
        <control shapeId="1067" r:id="rId30" name="ComboBox22"/>
      </mc:Fallback>
    </mc:AlternateContent>
    <mc:AlternateContent xmlns:mc="http://schemas.openxmlformats.org/markup-compatibility/2006">
      <mc:Choice Requires="x14">
        <control shapeId="1068" r:id="rId31" name="ComboBox23">
          <controlPr locked="0" defaultSize="0" autoLine="0" listFillRange="B48:B176" r:id="rId27">
            <anchor moveWithCells="1">
              <from>
                <xdr:col>1</xdr:col>
                <xdr:colOff>28575</xdr:colOff>
                <xdr:row>31</xdr:row>
                <xdr:rowOff>28575</xdr:rowOff>
              </from>
              <to>
                <xdr:col>6</xdr:col>
                <xdr:colOff>828675</xdr:colOff>
                <xdr:row>31</xdr:row>
                <xdr:rowOff>247650</xdr:rowOff>
              </to>
            </anchor>
          </controlPr>
        </control>
      </mc:Choice>
      <mc:Fallback>
        <control shapeId="1068" r:id="rId31" name="ComboBox23"/>
      </mc:Fallback>
    </mc:AlternateContent>
    <mc:AlternateContent xmlns:mc="http://schemas.openxmlformats.org/markup-compatibility/2006">
      <mc:Choice Requires="x14">
        <control shapeId="1069" r:id="rId32" name="ComboBox24">
          <controlPr locked="0" defaultSize="0" autoLine="0" listFillRange="B48:B176" r:id="rId27">
            <anchor moveWithCells="1">
              <from>
                <xdr:col>1</xdr:col>
                <xdr:colOff>28575</xdr:colOff>
                <xdr:row>32</xdr:row>
                <xdr:rowOff>28575</xdr:rowOff>
              </from>
              <to>
                <xdr:col>6</xdr:col>
                <xdr:colOff>828675</xdr:colOff>
                <xdr:row>32</xdr:row>
                <xdr:rowOff>247650</xdr:rowOff>
              </to>
            </anchor>
          </controlPr>
        </control>
      </mc:Choice>
      <mc:Fallback>
        <control shapeId="1069" r:id="rId32" name="ComboBox24"/>
      </mc:Fallback>
    </mc:AlternateContent>
    <mc:AlternateContent xmlns:mc="http://schemas.openxmlformats.org/markup-compatibility/2006">
      <mc:Choice Requires="x14">
        <control shapeId="1070" r:id="rId33" name="ComboBox25">
          <controlPr locked="0" defaultSize="0" autoLine="0" listFillRange="B48:B176" r:id="rId27">
            <anchor moveWithCells="1">
              <from>
                <xdr:col>1</xdr:col>
                <xdr:colOff>28575</xdr:colOff>
                <xdr:row>33</xdr:row>
                <xdr:rowOff>28575</xdr:rowOff>
              </from>
              <to>
                <xdr:col>6</xdr:col>
                <xdr:colOff>828675</xdr:colOff>
                <xdr:row>33</xdr:row>
                <xdr:rowOff>247650</xdr:rowOff>
              </to>
            </anchor>
          </controlPr>
        </control>
      </mc:Choice>
      <mc:Fallback>
        <control shapeId="1070" r:id="rId33" name="ComboBox25"/>
      </mc:Fallback>
    </mc:AlternateContent>
    <mc:AlternateContent xmlns:mc="http://schemas.openxmlformats.org/markup-compatibility/2006">
      <mc:Choice Requires="x14">
        <control shapeId="1071" r:id="rId34" name="ComboBox26">
          <controlPr locked="0" defaultSize="0" autoLine="0" listFillRange="B48:B176" r:id="rId27">
            <anchor moveWithCells="1">
              <from>
                <xdr:col>1</xdr:col>
                <xdr:colOff>28575</xdr:colOff>
                <xdr:row>34</xdr:row>
                <xdr:rowOff>28575</xdr:rowOff>
              </from>
              <to>
                <xdr:col>6</xdr:col>
                <xdr:colOff>828675</xdr:colOff>
                <xdr:row>34</xdr:row>
                <xdr:rowOff>247650</xdr:rowOff>
              </to>
            </anchor>
          </controlPr>
        </control>
      </mc:Choice>
      <mc:Fallback>
        <control shapeId="1071" r:id="rId34" name="ComboBox26"/>
      </mc:Fallback>
    </mc:AlternateContent>
    <mc:AlternateContent xmlns:mc="http://schemas.openxmlformats.org/markup-compatibility/2006">
      <mc:Choice Requires="x14">
        <control shapeId="1072" r:id="rId35" name="ComboBox27">
          <controlPr locked="0" defaultSize="0" autoLine="0" listFillRange="B48:B176" r:id="rId27">
            <anchor moveWithCells="1">
              <from>
                <xdr:col>1</xdr:col>
                <xdr:colOff>28575</xdr:colOff>
                <xdr:row>35</xdr:row>
                <xdr:rowOff>38100</xdr:rowOff>
              </from>
              <to>
                <xdr:col>6</xdr:col>
                <xdr:colOff>828675</xdr:colOff>
                <xdr:row>35</xdr:row>
                <xdr:rowOff>257175</xdr:rowOff>
              </to>
            </anchor>
          </controlPr>
        </control>
      </mc:Choice>
      <mc:Fallback>
        <control shapeId="1072" r:id="rId35" name="ComboBox27"/>
      </mc:Fallback>
    </mc:AlternateContent>
    <mc:AlternateContent xmlns:mc="http://schemas.openxmlformats.org/markup-compatibility/2006">
      <mc:Choice Requires="x14">
        <control shapeId="1073" r:id="rId36" name="ComboBox28">
          <controlPr locked="0" defaultSize="0" autoLine="0" listFillRange="B48:B176" r:id="rId27">
            <anchor moveWithCells="1">
              <from>
                <xdr:col>1</xdr:col>
                <xdr:colOff>28575</xdr:colOff>
                <xdr:row>36</xdr:row>
                <xdr:rowOff>28575</xdr:rowOff>
              </from>
              <to>
                <xdr:col>6</xdr:col>
                <xdr:colOff>828675</xdr:colOff>
                <xdr:row>36</xdr:row>
                <xdr:rowOff>247650</xdr:rowOff>
              </to>
            </anchor>
          </controlPr>
        </control>
      </mc:Choice>
      <mc:Fallback>
        <control shapeId="1073" r:id="rId36" name="ComboBox28"/>
      </mc:Fallback>
    </mc:AlternateContent>
    <mc:AlternateContent xmlns:mc="http://schemas.openxmlformats.org/markup-compatibility/2006">
      <mc:Choice Requires="x14">
        <control shapeId="1074" r:id="rId37" name="ComboBox29">
          <controlPr locked="0" defaultSize="0" autoLine="0" listFillRange="B48:B176" r:id="rId27">
            <anchor moveWithCells="1">
              <from>
                <xdr:col>1</xdr:col>
                <xdr:colOff>28575</xdr:colOff>
                <xdr:row>37</xdr:row>
                <xdr:rowOff>28575</xdr:rowOff>
              </from>
              <to>
                <xdr:col>6</xdr:col>
                <xdr:colOff>828675</xdr:colOff>
                <xdr:row>37</xdr:row>
                <xdr:rowOff>247650</xdr:rowOff>
              </to>
            </anchor>
          </controlPr>
        </control>
      </mc:Choice>
      <mc:Fallback>
        <control shapeId="1074" r:id="rId37" name="ComboBox29"/>
      </mc:Fallback>
    </mc:AlternateContent>
    <mc:AlternateContent xmlns:mc="http://schemas.openxmlformats.org/markup-compatibility/2006">
      <mc:Choice Requires="x14">
        <control shapeId="1075" r:id="rId38" name="ComboBox30">
          <controlPr locked="0" defaultSize="0" autoLine="0" listFillRange="B48:B176" r:id="rId27">
            <anchor moveWithCells="1">
              <from>
                <xdr:col>1</xdr:col>
                <xdr:colOff>28575</xdr:colOff>
                <xdr:row>38</xdr:row>
                <xdr:rowOff>28575</xdr:rowOff>
              </from>
              <to>
                <xdr:col>6</xdr:col>
                <xdr:colOff>828675</xdr:colOff>
                <xdr:row>38</xdr:row>
                <xdr:rowOff>247650</xdr:rowOff>
              </to>
            </anchor>
          </controlPr>
        </control>
      </mc:Choice>
      <mc:Fallback>
        <control shapeId="1075" r:id="rId38" name="ComboBox30"/>
      </mc:Fallback>
    </mc:AlternateContent>
    <mc:AlternateContent xmlns:mc="http://schemas.openxmlformats.org/markup-compatibility/2006">
      <mc:Choice Requires="x14">
        <control shapeId="1076" r:id="rId39" name="ComboBox31">
          <controlPr locked="0" defaultSize="0" autoLine="0" listFillRange="B48:B176" r:id="rId27">
            <anchor moveWithCells="1">
              <from>
                <xdr:col>1</xdr:col>
                <xdr:colOff>28575</xdr:colOff>
                <xdr:row>39</xdr:row>
                <xdr:rowOff>28575</xdr:rowOff>
              </from>
              <to>
                <xdr:col>6</xdr:col>
                <xdr:colOff>828675</xdr:colOff>
                <xdr:row>39</xdr:row>
                <xdr:rowOff>247650</xdr:rowOff>
              </to>
            </anchor>
          </controlPr>
        </control>
      </mc:Choice>
      <mc:Fallback>
        <control shapeId="1076" r:id="rId39" name="ComboBox3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 codeName="Sheet3">
    <pageSetUpPr fitToPage="1"/>
  </sheetPr>
  <dimension ref="A1:N56"/>
  <sheetViews>
    <sheetView showGridLines="0" showZeros="0" defaultGridColor="0" colorId="22" zoomScale="75" zoomScaleNormal="75" zoomScaleSheetLayoutView="75" workbookViewId="0"/>
  </sheetViews>
  <sheetFormatPr defaultColWidth="11.44140625" defaultRowHeight="15" x14ac:dyDescent="0.2"/>
  <cols>
    <col min="1" max="1" width="6" style="103" customWidth="1"/>
    <col min="2" max="2" width="11.44140625" style="103" customWidth="1"/>
    <col min="3" max="3" width="43.77734375" style="103" customWidth="1"/>
    <col min="4" max="4" width="2.33203125" style="103" customWidth="1"/>
    <col min="5" max="5" width="20.44140625" style="115" customWidth="1"/>
    <col min="6" max="6" width="16" style="115" customWidth="1"/>
    <col min="7" max="7" width="16.21875" style="115" customWidth="1"/>
    <col min="8" max="8" width="20.21875" style="103" customWidth="1"/>
    <col min="9" max="9" width="17.109375" style="103" customWidth="1"/>
    <col min="10" max="16384" width="11.44140625" style="103"/>
  </cols>
  <sheetData>
    <row r="1" spans="1:14" ht="15.75" x14ac:dyDescent="0.2">
      <c r="A1" s="270" t="str">
        <f>'Salary-Page 2'!A1</f>
        <v>Department of Youth and Community Development PROGRAM BUDGET SUMMARY FY 2022</v>
      </c>
      <c r="B1" s="270"/>
      <c r="C1" s="270"/>
      <c r="D1" s="270"/>
      <c r="E1" s="270"/>
      <c r="F1" s="270"/>
      <c r="G1" s="270"/>
    </row>
    <row r="2" spans="1:14" ht="18.75" x14ac:dyDescent="0.25">
      <c r="F2" s="115" t="s">
        <v>47</v>
      </c>
      <c r="G2" s="84">
        <f>+'Summary-Page 1'!G4</f>
        <v>0</v>
      </c>
    </row>
    <row r="3" spans="1:14" ht="18.75" x14ac:dyDescent="0.25">
      <c r="C3" s="103">
        <f>+'Summary-Page 1'!E46*0.045</f>
        <v>0</v>
      </c>
      <c r="F3" s="115" t="s">
        <v>48</v>
      </c>
      <c r="G3" s="84">
        <f>+'Summary-Page 1'!G5</f>
        <v>0</v>
      </c>
    </row>
    <row r="4" spans="1:14" ht="18.75" x14ac:dyDescent="0.25">
      <c r="F4" s="115" t="s">
        <v>56</v>
      </c>
      <c r="G4" s="84">
        <f>+'Summary-Page 1'!G6</f>
        <v>0</v>
      </c>
    </row>
    <row r="5" spans="1:14" ht="22.9" customHeight="1" x14ac:dyDescent="0.25">
      <c r="E5" s="66" t="s">
        <v>3</v>
      </c>
      <c r="F5" s="66" t="s">
        <v>4</v>
      </c>
      <c r="G5" s="66" t="s">
        <v>37</v>
      </c>
    </row>
    <row r="6" spans="1:14" ht="22.9" customHeight="1" thickBot="1" x14ac:dyDescent="0.3">
      <c r="A6" s="13" t="s">
        <v>40</v>
      </c>
      <c r="B6" s="11"/>
      <c r="E6" s="67" t="s">
        <v>7</v>
      </c>
      <c r="F6" s="67" t="s">
        <v>8</v>
      </c>
      <c r="G6" s="67" t="s">
        <v>8</v>
      </c>
    </row>
    <row r="7" spans="1:14" ht="22.9" customHeight="1" thickTop="1" thickBot="1" x14ac:dyDescent="0.25">
      <c r="A7" s="116" t="s">
        <v>75</v>
      </c>
      <c r="B7" s="117"/>
      <c r="C7" s="117"/>
      <c r="D7" s="117"/>
      <c r="E7" s="118"/>
      <c r="F7" s="118"/>
      <c r="G7" s="119"/>
    </row>
    <row r="8" spans="1:14" ht="20.25" customHeight="1" thickTop="1" x14ac:dyDescent="0.25">
      <c r="A8" s="330" t="s">
        <v>541</v>
      </c>
      <c r="B8" s="330"/>
      <c r="C8" s="330"/>
      <c r="D8" s="330"/>
      <c r="E8" s="330"/>
      <c r="F8" s="150">
        <f>'Summary-Page 1'!E22*7.99%</f>
        <v>0</v>
      </c>
      <c r="G8" s="120"/>
    </row>
    <row r="9" spans="1:14" ht="20.25" customHeight="1" x14ac:dyDescent="0.25">
      <c r="A9" s="331" t="s">
        <v>542</v>
      </c>
      <c r="B9" s="331"/>
      <c r="C9" s="331"/>
      <c r="D9" s="331"/>
      <c r="E9" s="331"/>
      <c r="F9" s="150">
        <f>'Summary-Page 1'!E22*12.99%</f>
        <v>0</v>
      </c>
      <c r="G9" s="120"/>
    </row>
    <row r="10" spans="1:14" ht="16.5" customHeight="1" x14ac:dyDescent="0.25">
      <c r="A10" s="331" t="s">
        <v>534</v>
      </c>
      <c r="B10" s="331"/>
      <c r="C10" s="331"/>
      <c r="D10" s="331"/>
      <c r="E10" s="331"/>
      <c r="F10" s="151">
        <f>'Summary-Page 1'!E22*35%</f>
        <v>0</v>
      </c>
    </row>
    <row r="11" spans="1:14" ht="24.75" customHeight="1" x14ac:dyDescent="0.3">
      <c r="A11" s="47">
        <v>1200</v>
      </c>
      <c r="B11" s="33" t="s">
        <v>38</v>
      </c>
      <c r="C11" s="45"/>
      <c r="D11" s="45"/>
      <c r="E11" s="83"/>
      <c r="F11" s="121">
        <f>+E11</f>
        <v>0</v>
      </c>
      <c r="G11" s="248" t="str">
        <f>IF(F11=0,"",IF(F11&gt;F10,"Fringe Cannot Exceed Maximum",IF(F11&lt;F8,"Fringe Cannot be Below Minimum")))</f>
        <v/>
      </c>
    </row>
    <row r="12" spans="1:14" s="168" customFormat="1" ht="25.5" customHeight="1" x14ac:dyDescent="0.25">
      <c r="A12" s="332" t="s">
        <v>537</v>
      </c>
      <c r="B12" s="332"/>
      <c r="C12" s="332"/>
      <c r="D12" s="332"/>
      <c r="E12" s="332"/>
      <c r="F12" s="332"/>
      <c r="G12" s="167"/>
    </row>
    <row r="13" spans="1:14" ht="15.75" customHeight="1" x14ac:dyDescent="0.25">
      <c r="A13" s="134"/>
      <c r="B13" s="43"/>
      <c r="C13" s="165"/>
      <c r="D13" s="43"/>
      <c r="E13" s="166"/>
      <c r="F13" s="166"/>
      <c r="G13" s="166"/>
    </row>
    <row r="14" spans="1:14" ht="24.75" customHeight="1" x14ac:dyDescent="0.3">
      <c r="A14" s="47">
        <v>1300</v>
      </c>
      <c r="B14" s="328" t="s">
        <v>461</v>
      </c>
      <c r="C14" s="328"/>
      <c r="D14" s="60"/>
      <c r="E14" s="83"/>
      <c r="F14" s="72"/>
      <c r="G14" s="121">
        <f>+E14</f>
        <v>0</v>
      </c>
      <c r="H14" s="249"/>
      <c r="I14" s="250"/>
      <c r="J14" s="250"/>
      <c r="K14" s="250"/>
      <c r="L14" s="250"/>
      <c r="M14" s="250"/>
      <c r="N14" s="250"/>
    </row>
    <row r="15" spans="1:14" ht="24.75" customHeight="1" x14ac:dyDescent="0.25">
      <c r="A15" s="45"/>
      <c r="B15" s="43"/>
      <c r="C15" s="51" t="s">
        <v>13</v>
      </c>
      <c r="D15" s="45"/>
      <c r="E15" s="261" t="s">
        <v>530</v>
      </c>
      <c r="F15" s="261"/>
      <c r="G15" s="69"/>
      <c r="H15" s="43"/>
      <c r="I15" s="43"/>
    </row>
    <row r="16" spans="1:14" ht="32.25" customHeight="1" thickBot="1" x14ac:dyDescent="0.25">
      <c r="A16" s="337" t="s">
        <v>536</v>
      </c>
      <c r="B16" s="337"/>
      <c r="C16" s="337"/>
      <c r="D16" s="337"/>
      <c r="E16" s="337"/>
      <c r="F16" s="337"/>
      <c r="G16" s="337"/>
      <c r="H16" s="43"/>
      <c r="I16" s="43"/>
    </row>
    <row r="17" spans="1:9" ht="21.75" customHeight="1" thickTop="1" thickBot="1" x14ac:dyDescent="0.25">
      <c r="A17" s="334" t="s">
        <v>468</v>
      </c>
      <c r="B17" s="335"/>
      <c r="C17" s="335"/>
      <c r="D17" s="335"/>
      <c r="E17" s="335"/>
      <c r="F17" s="335"/>
      <c r="G17" s="336"/>
      <c r="H17" s="60"/>
      <c r="I17" s="60"/>
    </row>
    <row r="18" spans="1:9" ht="12.75" customHeight="1" thickTop="1" x14ac:dyDescent="0.25">
      <c r="A18" s="164"/>
      <c r="F18" s="71"/>
    </row>
    <row r="19" spans="1:9" ht="24.75" customHeight="1" x14ac:dyDescent="0.25">
      <c r="A19" s="14">
        <v>2100</v>
      </c>
      <c r="B19" s="11" t="s">
        <v>547</v>
      </c>
      <c r="D19" s="11"/>
      <c r="E19" s="220">
        <f>+F21+F22+F23+F24+F25+'Additional Info- Page 3'!F8+'Additional Info- Page 3'!F9+'Additional Info- Page 3'!F10+'Additional Info- Page 3'!F11+'Additional Info- Page 3'!F12+'Additional Info- Page 3'!F13+'Additional Info- Page 3'!F14+'Additional Info- Page 3'!F15+'Additional Info- Page 3'!F16+'Additional Info- Page 3'!F17+'Additional Info- Page 3'!F18+'Additional Info- Page 3'!F19+'Additional Info- Page 3'!F20</f>
        <v>0</v>
      </c>
      <c r="F19" s="221">
        <f>+E19</f>
        <v>0</v>
      </c>
      <c r="G19" s="73"/>
    </row>
    <row r="20" spans="1:9" ht="15.75" customHeight="1" x14ac:dyDescent="0.25">
      <c r="C20" s="159" t="s">
        <v>484</v>
      </c>
      <c r="D20" s="333" t="s">
        <v>470</v>
      </c>
      <c r="E20" s="333"/>
      <c r="F20" s="169" t="s">
        <v>463</v>
      </c>
      <c r="G20" s="68"/>
    </row>
    <row r="21" spans="1:9" ht="22.5" customHeight="1" x14ac:dyDescent="0.25">
      <c r="A21" s="181" t="s">
        <v>485</v>
      </c>
      <c r="B21" s="323"/>
      <c r="C21" s="324"/>
      <c r="D21" s="323"/>
      <c r="E21" s="324"/>
      <c r="F21" s="163"/>
      <c r="G21" s="162"/>
    </row>
    <row r="22" spans="1:9" ht="22.5" customHeight="1" x14ac:dyDescent="0.25">
      <c r="A22" s="181" t="s">
        <v>486</v>
      </c>
      <c r="B22" s="323"/>
      <c r="C22" s="324"/>
      <c r="D22" s="323"/>
      <c r="E22" s="324"/>
      <c r="F22" s="163"/>
      <c r="G22" s="162"/>
    </row>
    <row r="23" spans="1:9" ht="22.5" customHeight="1" x14ac:dyDescent="0.25">
      <c r="A23" s="181" t="s">
        <v>487</v>
      </c>
      <c r="B23" s="323"/>
      <c r="C23" s="324"/>
      <c r="D23" s="323"/>
      <c r="E23" s="324"/>
      <c r="F23" s="163"/>
      <c r="G23" s="162"/>
    </row>
    <row r="24" spans="1:9" ht="22.9" customHeight="1" x14ac:dyDescent="0.25">
      <c r="A24" s="181" t="s">
        <v>488</v>
      </c>
      <c r="B24" s="323"/>
      <c r="C24" s="324"/>
      <c r="D24" s="323"/>
      <c r="E24" s="324"/>
      <c r="F24" s="163"/>
      <c r="G24" s="162"/>
    </row>
    <row r="25" spans="1:9" ht="22.5" customHeight="1" x14ac:dyDescent="0.25">
      <c r="A25" s="181" t="s">
        <v>489</v>
      </c>
      <c r="B25" s="323"/>
      <c r="C25" s="324"/>
      <c r="D25" s="323"/>
      <c r="E25" s="324"/>
      <c r="F25" s="163"/>
      <c r="G25" s="162"/>
    </row>
    <row r="26" spans="1:9" ht="9.75" customHeight="1" x14ac:dyDescent="0.25">
      <c r="C26" s="154"/>
      <c r="D26" s="153"/>
      <c r="E26" s="70"/>
      <c r="F26" s="68"/>
      <c r="G26" s="68"/>
    </row>
    <row r="27" spans="1:9" ht="22.9" customHeight="1" x14ac:dyDescent="0.25">
      <c r="A27" s="14" t="s">
        <v>15</v>
      </c>
      <c r="B27" s="11" t="s">
        <v>546</v>
      </c>
      <c r="D27" s="11"/>
      <c r="E27" s="220">
        <f>+F29+F30+F31+'Additional Info- Page 3'!F23+'Additional Info- Page 3'!F24+'Additional Info- Page 3'!F25</f>
        <v>0</v>
      </c>
      <c r="F27" s="221">
        <f>+E27</f>
        <v>0</v>
      </c>
      <c r="G27" s="73"/>
    </row>
    <row r="28" spans="1:9" ht="15.75" customHeight="1" x14ac:dyDescent="0.25">
      <c r="B28" s="104"/>
      <c r="C28" s="267" t="s">
        <v>532</v>
      </c>
      <c r="D28" s="160"/>
      <c r="E28" s="161" t="s">
        <v>462</v>
      </c>
      <c r="F28" s="161" t="s">
        <v>463</v>
      </c>
      <c r="G28" s="157"/>
    </row>
    <row r="29" spans="1:9" ht="22.9" customHeight="1" x14ac:dyDescent="0.25">
      <c r="A29" s="181" t="s">
        <v>485</v>
      </c>
      <c r="B29" s="323"/>
      <c r="C29" s="324"/>
      <c r="D29" s="323"/>
      <c r="E29" s="324"/>
      <c r="F29" s="163"/>
      <c r="G29" s="162"/>
    </row>
    <row r="30" spans="1:9" ht="22.9" customHeight="1" x14ac:dyDescent="0.25">
      <c r="A30" s="181" t="s">
        <v>486</v>
      </c>
      <c r="B30" s="323"/>
      <c r="C30" s="324"/>
      <c r="D30" s="323"/>
      <c r="E30" s="324"/>
      <c r="F30" s="163"/>
      <c r="G30" s="162"/>
    </row>
    <row r="31" spans="1:9" ht="22.9" customHeight="1" x14ac:dyDescent="0.25">
      <c r="A31" s="181" t="s">
        <v>487</v>
      </c>
      <c r="B31" s="323"/>
      <c r="C31" s="324"/>
      <c r="D31" s="323"/>
      <c r="E31" s="324"/>
      <c r="F31" s="163"/>
      <c r="G31" s="162"/>
    </row>
    <row r="32" spans="1:9" ht="12.75" customHeight="1" x14ac:dyDescent="0.25">
      <c r="A32" s="104"/>
      <c r="B32" s="104"/>
      <c r="C32" s="155"/>
      <c r="D32" s="155"/>
      <c r="E32" s="156"/>
      <c r="F32" s="158"/>
      <c r="G32" s="157"/>
    </row>
    <row r="33" spans="1:7" ht="22.9" customHeight="1" x14ac:dyDescent="0.25">
      <c r="A33" s="14" t="s">
        <v>16</v>
      </c>
      <c r="B33" s="11" t="s">
        <v>503</v>
      </c>
      <c r="C33" s="123"/>
      <c r="D33" s="11"/>
      <c r="E33" s="83"/>
      <c r="F33" s="221">
        <f>+E33</f>
        <v>0</v>
      </c>
      <c r="G33" s="73"/>
    </row>
    <row r="34" spans="1:7" ht="22.5" customHeight="1" x14ac:dyDescent="0.25">
      <c r="C34" s="122"/>
      <c r="D34" s="110"/>
      <c r="E34" s="68"/>
      <c r="F34" s="68"/>
      <c r="G34" s="68"/>
    </row>
    <row r="35" spans="1:7" ht="22.9" customHeight="1" x14ac:dyDescent="0.25">
      <c r="C35" s="122"/>
      <c r="D35" s="110"/>
      <c r="E35" s="68"/>
      <c r="F35" s="68"/>
      <c r="G35" s="68"/>
    </row>
    <row r="36" spans="1:7" ht="22.9" customHeight="1" x14ac:dyDescent="0.25">
      <c r="C36" s="122"/>
      <c r="D36" s="110"/>
      <c r="E36" s="68"/>
      <c r="F36" s="68"/>
      <c r="G36" s="68"/>
    </row>
    <row r="37" spans="1:7" ht="12.75" customHeight="1" x14ac:dyDescent="0.25">
      <c r="C37" s="154"/>
      <c r="D37" s="153"/>
      <c r="E37" s="68"/>
      <c r="F37" s="68"/>
      <c r="G37" s="68"/>
    </row>
    <row r="38" spans="1:7" ht="22.9" customHeight="1" x14ac:dyDescent="0.25">
      <c r="A38" s="14">
        <v>2400</v>
      </c>
      <c r="B38" s="11" t="s">
        <v>506</v>
      </c>
      <c r="C38" s="123"/>
      <c r="D38" s="11"/>
      <c r="E38" s="220">
        <f>+F40+F41+F42+'Additional Info- Page 3'!F28+'Additional Info- Page 3'!F29+'Additional Info- Page 3'!F30+'Additional Info- Page 3'!F31+'Additional Info- Page 3'!F32+'Additional Info- Page 3'!F33</f>
        <v>0</v>
      </c>
      <c r="F38" s="221">
        <f>+E38</f>
        <v>0</v>
      </c>
      <c r="G38" s="73"/>
    </row>
    <row r="39" spans="1:7" ht="16.5" customHeight="1" x14ac:dyDescent="0.2">
      <c r="A39" s="14"/>
      <c r="B39" s="329" t="s">
        <v>509</v>
      </c>
      <c r="C39" s="329"/>
      <c r="D39" s="329" t="s">
        <v>510</v>
      </c>
      <c r="E39" s="329"/>
      <c r="F39" s="210" t="s">
        <v>463</v>
      </c>
      <c r="G39" s="81"/>
    </row>
    <row r="40" spans="1:7" ht="22.9" customHeight="1" x14ac:dyDescent="0.25">
      <c r="A40" s="181" t="s">
        <v>485</v>
      </c>
      <c r="B40" s="323"/>
      <c r="C40" s="324"/>
      <c r="D40" s="323"/>
      <c r="E40" s="324"/>
      <c r="F40" s="163"/>
      <c r="G40" s="162"/>
    </row>
    <row r="41" spans="1:7" ht="22.9" customHeight="1" x14ac:dyDescent="0.25">
      <c r="A41" s="181" t="s">
        <v>486</v>
      </c>
      <c r="B41" s="323"/>
      <c r="C41" s="324"/>
      <c r="D41" s="323"/>
      <c r="E41" s="324"/>
      <c r="F41" s="163"/>
      <c r="G41" s="162"/>
    </row>
    <row r="42" spans="1:7" ht="22.9" customHeight="1" x14ac:dyDescent="0.25">
      <c r="A42" s="181" t="s">
        <v>487</v>
      </c>
      <c r="B42" s="323"/>
      <c r="C42" s="324"/>
      <c r="D42" s="323"/>
      <c r="E42" s="324"/>
      <c r="F42" s="163"/>
      <c r="G42" s="162"/>
    </row>
    <row r="43" spans="1:7" ht="12.75" customHeight="1" x14ac:dyDescent="0.25">
      <c r="C43" s="185"/>
      <c r="D43" s="153"/>
      <c r="E43" s="68"/>
      <c r="F43" s="68"/>
      <c r="G43" s="68"/>
    </row>
    <row r="44" spans="1:7" ht="22.9" customHeight="1" x14ac:dyDescent="0.25">
      <c r="A44" s="14">
        <v>2500</v>
      </c>
      <c r="B44" s="11" t="s">
        <v>507</v>
      </c>
      <c r="C44" s="123"/>
      <c r="D44" s="11"/>
      <c r="E44" s="219"/>
      <c r="F44" s="221">
        <f>+F47+F48+F49+'Additional Info- Page 3'!F36+'Additional Info- Page 3'!F37+'Additional Info- Page 3'!F38+'Additional Info- Page 3'!F39+'Additional Info- Page 3'!F40+'Additional Info- Page 3'!F41+'Additional Info- Page 3'!F42+'Additional Info- Page 3'!F43+'Additional Info- Page 3'!F44+'Additional Info- Page 3'!F45+'Additional Info- Page 3'!F46+'Additional Info- Page 3'!F47</f>
        <v>0</v>
      </c>
      <c r="G44" s="73"/>
    </row>
    <row r="45" spans="1:7" ht="22.9" customHeight="1" x14ac:dyDescent="0.25">
      <c r="A45" s="14"/>
      <c r="B45" s="11"/>
      <c r="C45" s="123"/>
      <c r="D45" s="11"/>
      <c r="E45" s="162"/>
      <c r="F45" s="162"/>
      <c r="G45" s="162"/>
    </row>
    <row r="46" spans="1:7" ht="20.25" customHeight="1" x14ac:dyDescent="0.25">
      <c r="A46" s="30" t="s">
        <v>517</v>
      </c>
      <c r="B46" s="30"/>
      <c r="C46" s="122"/>
      <c r="D46" s="110"/>
      <c r="E46" s="169" t="s">
        <v>462</v>
      </c>
      <c r="F46" s="78" t="s">
        <v>463</v>
      </c>
      <c r="G46" s="68"/>
    </row>
    <row r="47" spans="1:7" ht="22.9" customHeight="1" x14ac:dyDescent="0.25">
      <c r="A47" s="181" t="s">
        <v>485</v>
      </c>
      <c r="B47" s="325"/>
      <c r="C47" s="326"/>
      <c r="D47" s="327"/>
      <c r="E47" s="186"/>
      <c r="F47" s="163"/>
      <c r="G47" s="68"/>
    </row>
    <row r="48" spans="1:7" ht="18.75" customHeight="1" x14ac:dyDescent="0.25">
      <c r="A48" s="181" t="s">
        <v>486</v>
      </c>
      <c r="B48" s="325"/>
      <c r="C48" s="326"/>
      <c r="D48" s="327"/>
      <c r="E48" s="186"/>
      <c r="F48" s="163"/>
    </row>
    <row r="49" spans="1:7" ht="21" customHeight="1" x14ac:dyDescent="0.25">
      <c r="A49" s="181" t="s">
        <v>487</v>
      </c>
      <c r="B49" s="325"/>
      <c r="C49" s="326"/>
      <c r="D49" s="327"/>
      <c r="E49" s="186"/>
      <c r="F49" s="163"/>
    </row>
    <row r="50" spans="1:7" ht="22.9" customHeight="1" x14ac:dyDescent="0.2">
      <c r="C50" s="124" t="s">
        <v>64</v>
      </c>
    </row>
    <row r="51" spans="1:7" ht="24.95" customHeight="1" x14ac:dyDescent="0.2"/>
    <row r="52" spans="1:7" ht="24.95" customHeight="1" x14ac:dyDescent="0.2"/>
    <row r="53" spans="1:7" ht="24.95" customHeight="1" x14ac:dyDescent="0.2"/>
    <row r="54" spans="1:7" ht="15.75" customHeight="1" x14ac:dyDescent="0.2">
      <c r="G54" s="68"/>
    </row>
    <row r="55" spans="1:7" ht="24.95" customHeight="1" x14ac:dyDescent="0.2"/>
    <row r="56" spans="1:7" ht="24.95" customHeight="1" x14ac:dyDescent="0.2"/>
  </sheetData>
  <sheetProtection algorithmName="SHA-512" hashValue="uSl17LninqdST16nj2+4ysYUIadJ1by0YJN7JeFxVJq97s5K9/EQqJZ/eVlUjfw8ndVypFauXLgtdI2g5P5lAg==" saltValue="g3BtkcETERNT7BlWuIcBUg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50" colorId="22" zeroValues="0" fitToPage="1" showRuler="0" topLeftCell="A17">
      <selection activeCell="F27" sqref="F27"/>
      <pageMargins left="0.5" right="0.5" top="0.5" bottom="0.5" header="0.5" footer="0.5"/>
      <pageSetup scale="77" orientation="portrait" horizontalDpi="300" verticalDpi="300" r:id="rId1"/>
      <headerFooter alignWithMargins="0"/>
    </customSheetView>
    <customSheetView guid="{C814F1E0-DDE9-11D2-A601-00A024C82E2A}" scale="50" colorId="22" showPageBreaks="1" zeroValues="0" fitToPage="1" printArea="1" showRuler="0" topLeftCell="A17">
      <selection activeCell="F27" sqref="F27"/>
      <pageMargins left="0.5" right="0.5" top="0.5" bottom="0.5" header="0.5" footer="0.5"/>
      <pageSetup scale="77" orientation="portrait" horizontalDpi="300" verticalDpi="300" r:id="rId2"/>
      <headerFooter alignWithMargins="0"/>
    </customSheetView>
  </customSheetViews>
  <mergeCells count="35">
    <mergeCell ref="A8:E8"/>
    <mergeCell ref="A9:E9"/>
    <mergeCell ref="A10:E10"/>
    <mergeCell ref="D21:E21"/>
    <mergeCell ref="A12:F12"/>
    <mergeCell ref="D20:E20"/>
    <mergeCell ref="A17:G17"/>
    <mergeCell ref="A16:G16"/>
    <mergeCell ref="B21:C21"/>
    <mergeCell ref="B22:C22"/>
    <mergeCell ref="B23:C23"/>
    <mergeCell ref="B24:C24"/>
    <mergeCell ref="B14:C14"/>
    <mergeCell ref="B47:D47"/>
    <mergeCell ref="B40:C40"/>
    <mergeCell ref="D40:E40"/>
    <mergeCell ref="D22:E22"/>
    <mergeCell ref="D23:E23"/>
    <mergeCell ref="D24:E24"/>
    <mergeCell ref="B39:C39"/>
    <mergeCell ref="D39:E39"/>
    <mergeCell ref="B29:C29"/>
    <mergeCell ref="B30:C30"/>
    <mergeCell ref="D31:E31"/>
    <mergeCell ref="B31:C31"/>
    <mergeCell ref="B49:D49"/>
    <mergeCell ref="B41:C41"/>
    <mergeCell ref="D41:E41"/>
    <mergeCell ref="B42:C42"/>
    <mergeCell ref="D42:E42"/>
    <mergeCell ref="B25:C25"/>
    <mergeCell ref="D30:E30"/>
    <mergeCell ref="D29:E29"/>
    <mergeCell ref="D25:E25"/>
    <mergeCell ref="B48:D48"/>
  </mergeCells>
  <phoneticPr fontId="7" type="noConversion"/>
  <dataValidations count="1">
    <dataValidation type="whole" allowBlank="1" showInputMessage="1" showErrorMessage="1" error="This is a currency field - Will not accept cents." sqref="E33 F40:F42 F47:F49 E11 E14 E19 F29:F32" xr:uid="{00000000-0002-0000-0200-000000000000}">
      <formula1>0</formula1>
      <formula2>5000000</formula2>
    </dataValidation>
  </dataValidations>
  <pageMargins left="0.55000000000000004" right="0.5" top="0.5" bottom="0.5" header="0.5" footer="0.5"/>
  <pageSetup scale="69" orientation="portrait" r:id="rId3"/>
  <headerFooter alignWithMargins="0"/>
  <rowBreaks count="1" manualBreakCount="1">
    <brk id="49" max="16383" man="1"/>
  </rowBreaks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 codeName="Sheet4">
    <pageSetUpPr fitToPage="1"/>
  </sheetPr>
  <dimension ref="A1:J75"/>
  <sheetViews>
    <sheetView showGridLines="0" showZeros="0" defaultGridColor="0" colorId="22" zoomScale="80" zoomScaleNormal="80" zoomScaleSheetLayoutView="100" workbookViewId="0"/>
  </sheetViews>
  <sheetFormatPr defaultColWidth="11.44140625" defaultRowHeight="15" x14ac:dyDescent="0.2"/>
  <cols>
    <col min="1" max="1" width="4.77734375" style="103" customWidth="1"/>
    <col min="2" max="2" width="8.5546875" style="103" customWidth="1"/>
    <col min="3" max="3" width="21.77734375" style="103" bestFit="1" customWidth="1"/>
    <col min="4" max="4" width="11.33203125" style="103" customWidth="1"/>
    <col min="5" max="5" width="12.21875" style="103" customWidth="1"/>
    <col min="6" max="6" width="14.77734375" style="103" customWidth="1"/>
    <col min="7" max="7" width="15.21875" style="103" customWidth="1"/>
    <col min="8" max="8" width="14" style="103" customWidth="1"/>
    <col min="9" max="9" width="13.5546875" style="103" bestFit="1" customWidth="1"/>
    <col min="10" max="16384" width="11.44140625" style="103"/>
  </cols>
  <sheetData>
    <row r="1" spans="1:8" ht="19.899999999999999" customHeight="1" x14ac:dyDescent="0.25">
      <c r="A1" s="271" t="str">
        <f>'Fringe-Non staff Serv-Page 3'!A1</f>
        <v>Department of Youth and Community Development PROGRAM BUDGET SUMMARY FY 2022</v>
      </c>
      <c r="B1" s="271"/>
      <c r="C1" s="271"/>
      <c r="D1" s="271"/>
      <c r="E1" s="271"/>
      <c r="F1" s="271"/>
      <c r="G1" s="271"/>
      <c r="H1" s="271"/>
    </row>
    <row r="2" spans="1:8" ht="16.899999999999999" customHeight="1" x14ac:dyDescent="0.25">
      <c r="G2" s="103" t="s">
        <v>47</v>
      </c>
      <c r="H2" s="85">
        <f>+'Summary-Page 1'!G4</f>
        <v>0</v>
      </c>
    </row>
    <row r="3" spans="1:8" ht="16.899999999999999" customHeight="1" x14ac:dyDescent="0.25">
      <c r="G3" s="103" t="s">
        <v>48</v>
      </c>
      <c r="H3" s="85">
        <f>+'Summary-Page 1'!G5</f>
        <v>0</v>
      </c>
    </row>
    <row r="4" spans="1:8" ht="16.899999999999999" customHeight="1" x14ac:dyDescent="0.25">
      <c r="G4" s="103" t="s">
        <v>56</v>
      </c>
      <c r="H4" s="85">
        <f>+'Summary-Page 1'!G6</f>
        <v>0</v>
      </c>
    </row>
    <row r="6" spans="1:8" ht="19.899999999999999" customHeight="1" x14ac:dyDescent="0.25">
      <c r="F6" s="10" t="s">
        <v>3</v>
      </c>
      <c r="G6" s="10" t="s">
        <v>4</v>
      </c>
      <c r="H6" s="10" t="s">
        <v>37</v>
      </c>
    </row>
    <row r="7" spans="1:8" ht="19.899999999999999" customHeight="1" x14ac:dyDescent="0.2">
      <c r="F7" s="12" t="s">
        <v>7</v>
      </c>
      <c r="G7" s="12" t="s">
        <v>8</v>
      </c>
      <c r="H7" s="12" t="s">
        <v>8</v>
      </c>
    </row>
    <row r="8" spans="1:8" ht="16.5" thickBot="1" x14ac:dyDescent="0.3">
      <c r="A8" s="13" t="s">
        <v>40</v>
      </c>
      <c r="B8" s="18"/>
      <c r="C8" s="18"/>
      <c r="D8" s="18"/>
      <c r="E8" s="18"/>
      <c r="F8" s="18"/>
      <c r="G8" s="125"/>
      <c r="H8" s="125"/>
    </row>
    <row r="9" spans="1:8" ht="17.25" thickTop="1" thickBot="1" x14ac:dyDescent="0.25">
      <c r="A9" s="16" t="s">
        <v>18</v>
      </c>
      <c r="B9" s="17"/>
      <c r="C9" s="17"/>
      <c r="D9" s="17"/>
      <c r="E9" s="17"/>
      <c r="F9" s="27"/>
      <c r="G9" s="27"/>
      <c r="H9" s="28"/>
    </row>
    <row r="10" spans="1:8" ht="16.5" thickTop="1" x14ac:dyDescent="0.25">
      <c r="B10" s="11"/>
      <c r="C10" s="11"/>
      <c r="D10" s="11"/>
      <c r="F10" s="26"/>
      <c r="G10" s="26"/>
      <c r="H10" s="26"/>
    </row>
    <row r="11" spans="1:8" ht="18.75" x14ac:dyDescent="0.25">
      <c r="A11" s="14" t="s">
        <v>19</v>
      </c>
      <c r="B11" s="11" t="s">
        <v>41</v>
      </c>
      <c r="F11" s="86"/>
      <c r="G11" s="227">
        <f>+F11</f>
        <v>0</v>
      </c>
      <c r="H11" s="73"/>
    </row>
    <row r="12" spans="1:8" x14ac:dyDescent="0.2">
      <c r="B12" s="23" t="s">
        <v>523</v>
      </c>
      <c r="F12" s="68"/>
      <c r="G12" s="68"/>
      <c r="H12" s="68"/>
    </row>
    <row r="13" spans="1:8" x14ac:dyDescent="0.2">
      <c r="B13" s="14"/>
      <c r="F13" s="68"/>
      <c r="G13" s="68"/>
      <c r="H13" s="68"/>
    </row>
    <row r="14" spans="1:8" x14ac:dyDescent="0.2">
      <c r="F14" s="68"/>
      <c r="G14" s="68"/>
      <c r="H14" s="68"/>
    </row>
    <row r="15" spans="1:8" ht="18.75" x14ac:dyDescent="0.25">
      <c r="A15" s="14">
        <v>3200</v>
      </c>
      <c r="B15" s="11" t="s">
        <v>513</v>
      </c>
      <c r="F15" s="86"/>
      <c r="G15" s="227">
        <f>+F15</f>
        <v>0</v>
      </c>
      <c r="H15" s="73"/>
    </row>
    <row r="16" spans="1:8" x14ac:dyDescent="0.2">
      <c r="A16" s="14"/>
      <c r="B16" s="80" t="s">
        <v>514</v>
      </c>
      <c r="F16" s="79"/>
      <c r="G16" s="126"/>
      <c r="H16" s="81"/>
    </row>
    <row r="17" spans="1:8" x14ac:dyDescent="0.2">
      <c r="B17" s="23" t="s">
        <v>483</v>
      </c>
      <c r="F17" s="68"/>
      <c r="G17" s="68"/>
      <c r="H17" s="68"/>
    </row>
    <row r="18" spans="1:8" x14ac:dyDescent="0.2">
      <c r="B18" s="23"/>
      <c r="C18" s="339"/>
      <c r="D18" s="339"/>
      <c r="E18" s="339"/>
      <c r="F18" s="68"/>
      <c r="G18" s="68"/>
      <c r="H18" s="68"/>
    </row>
    <row r="19" spans="1:8" ht="18" x14ac:dyDescent="0.25">
      <c r="B19" s="23"/>
      <c r="C19" s="338"/>
      <c r="D19" s="338"/>
      <c r="E19" s="338"/>
      <c r="F19" s="68"/>
      <c r="G19" s="68"/>
      <c r="H19" s="68"/>
    </row>
    <row r="20" spans="1:8" ht="18" x14ac:dyDescent="0.25">
      <c r="B20" s="65"/>
      <c r="C20" s="338"/>
      <c r="D20" s="338"/>
      <c r="E20" s="338"/>
      <c r="F20" s="68"/>
      <c r="G20" s="68"/>
      <c r="H20" s="68"/>
    </row>
    <row r="21" spans="1:8" ht="18" x14ac:dyDescent="0.25">
      <c r="B21" s="65"/>
      <c r="C21" s="338"/>
      <c r="D21" s="338"/>
      <c r="E21" s="338"/>
      <c r="F21" s="68"/>
      <c r="G21" s="68"/>
      <c r="H21" s="68"/>
    </row>
    <row r="22" spans="1:8" ht="18" x14ac:dyDescent="0.25">
      <c r="B22" s="14"/>
      <c r="C22" s="338"/>
      <c r="D22" s="338"/>
      <c r="E22" s="338"/>
      <c r="F22" s="68"/>
      <c r="G22" s="68"/>
      <c r="H22" s="68"/>
    </row>
    <row r="23" spans="1:8" ht="15.75" x14ac:dyDescent="0.25">
      <c r="B23" s="11"/>
      <c r="C23" s="104"/>
      <c r="D23" s="104"/>
      <c r="F23" s="68"/>
      <c r="G23" s="68"/>
      <c r="H23" s="68"/>
    </row>
    <row r="24" spans="1:8" ht="18.75" x14ac:dyDescent="0.25">
      <c r="A24" s="14">
        <v>3300</v>
      </c>
      <c r="B24" s="11" t="s">
        <v>42</v>
      </c>
      <c r="C24" s="11"/>
      <c r="D24" s="11"/>
      <c r="E24" s="11"/>
      <c r="F24" s="87"/>
      <c r="G24" s="227">
        <f>+F24</f>
        <v>0</v>
      </c>
      <c r="H24" s="74"/>
    </row>
    <row r="25" spans="1:8" ht="15.75" x14ac:dyDescent="0.25">
      <c r="B25" s="23" t="s">
        <v>457</v>
      </c>
      <c r="C25" s="11"/>
      <c r="D25" s="11"/>
      <c r="E25" s="11"/>
      <c r="F25" s="68"/>
      <c r="G25" s="68"/>
      <c r="H25" s="68"/>
    </row>
    <row r="26" spans="1:8" x14ac:dyDescent="0.2">
      <c r="B26" s="14"/>
      <c r="E26" s="125"/>
      <c r="F26" s="75"/>
      <c r="G26" s="75"/>
      <c r="H26" s="75"/>
    </row>
    <row r="27" spans="1:8" ht="15.75" x14ac:dyDescent="0.25">
      <c r="A27" s="13"/>
      <c r="B27" s="18"/>
      <c r="C27" s="18"/>
      <c r="D27" s="18"/>
      <c r="E27" s="18"/>
      <c r="F27" s="76"/>
      <c r="G27" s="127"/>
      <c r="H27" s="127"/>
    </row>
    <row r="28" spans="1:8" ht="19.899999999999999" customHeight="1" x14ac:dyDescent="0.25">
      <c r="A28" s="19">
        <v>3400</v>
      </c>
      <c r="B28" s="18" t="s">
        <v>545</v>
      </c>
      <c r="C28" s="18"/>
      <c r="D28" s="18"/>
      <c r="E28" s="18"/>
      <c r="F28" s="228">
        <f>G30+G32</f>
        <v>0</v>
      </c>
      <c r="G28" s="228">
        <f>F28</f>
        <v>0</v>
      </c>
      <c r="H28" s="73"/>
    </row>
    <row r="29" spans="1:8" ht="19.899999999999999" customHeight="1" x14ac:dyDescent="0.25">
      <c r="A29" s="19"/>
      <c r="B29" s="18"/>
      <c r="C29" s="18"/>
      <c r="D29" s="18"/>
      <c r="F29" s="68"/>
      <c r="G29" s="68"/>
      <c r="H29" s="68"/>
    </row>
    <row r="30" spans="1:8" ht="19.899999999999999" customHeight="1" x14ac:dyDescent="0.25">
      <c r="B30" s="20"/>
      <c r="C30" s="31" t="s">
        <v>551</v>
      </c>
      <c r="D30" s="125"/>
      <c r="E30" s="18"/>
      <c r="F30" s="77"/>
      <c r="G30" s="128"/>
      <c r="H30" s="75"/>
    </row>
    <row r="31" spans="1:8" ht="19.899999999999999" customHeight="1" x14ac:dyDescent="0.25">
      <c r="B31" s="20"/>
      <c r="C31" s="125"/>
      <c r="D31" s="125"/>
      <c r="E31" s="18"/>
      <c r="F31" s="68"/>
      <c r="G31" s="68"/>
      <c r="H31" s="68"/>
    </row>
    <row r="32" spans="1:8" ht="19.899999999999999" customHeight="1" x14ac:dyDescent="0.25">
      <c r="B32" s="20"/>
      <c r="C32" s="31" t="s">
        <v>552</v>
      </c>
      <c r="D32" s="125"/>
      <c r="E32" s="18"/>
      <c r="F32" s="77"/>
      <c r="G32" s="128"/>
      <c r="H32" s="75"/>
    </row>
    <row r="33" spans="1:10" ht="19.899999999999999" customHeight="1" x14ac:dyDescent="0.25">
      <c r="A33" s="19"/>
      <c r="B33" s="125"/>
      <c r="C33" s="18"/>
      <c r="D33" s="18"/>
      <c r="E33" s="18"/>
      <c r="F33" s="77"/>
      <c r="G33" s="75"/>
      <c r="H33" s="75"/>
    </row>
    <row r="34" spans="1:10" ht="19.899999999999999" customHeight="1" x14ac:dyDescent="0.25">
      <c r="A34" s="19"/>
      <c r="B34" s="125"/>
      <c r="C34" s="18"/>
      <c r="D34" s="18"/>
      <c r="E34" s="18"/>
      <c r="F34" s="77"/>
      <c r="G34" s="75"/>
      <c r="H34" s="75"/>
    </row>
    <row r="35" spans="1:10" ht="19.899999999999999" customHeight="1" x14ac:dyDescent="0.25">
      <c r="A35" s="19">
        <v>3500</v>
      </c>
      <c r="B35" s="11" t="s">
        <v>43</v>
      </c>
      <c r="E35" s="21"/>
      <c r="F35" s="86"/>
      <c r="G35" s="262">
        <f>+F35</f>
        <v>0</v>
      </c>
      <c r="H35" s="73"/>
    </row>
    <row r="36" spans="1:10" ht="19.899999999999999" customHeight="1" x14ac:dyDescent="0.25">
      <c r="A36" s="19"/>
      <c r="B36" s="23" t="s">
        <v>524</v>
      </c>
      <c r="F36" s="68"/>
      <c r="G36" s="78"/>
      <c r="H36" s="68"/>
    </row>
    <row r="37" spans="1:10" ht="19.899999999999999" customHeight="1" x14ac:dyDescent="0.25">
      <c r="A37" s="14">
        <v>3600</v>
      </c>
      <c r="B37" s="11" t="s">
        <v>44</v>
      </c>
      <c r="F37" s="86"/>
      <c r="G37" s="227">
        <f>+F37</f>
        <v>0</v>
      </c>
      <c r="H37" s="73"/>
    </row>
    <row r="38" spans="1:10" x14ac:dyDescent="0.2">
      <c r="B38" s="15" t="s">
        <v>535</v>
      </c>
      <c r="F38" s="68"/>
      <c r="G38" s="68"/>
      <c r="H38" s="68"/>
    </row>
    <row r="39" spans="1:10" ht="19.5" customHeight="1" x14ac:dyDescent="0.25">
      <c r="A39" s="19">
        <v>3700</v>
      </c>
      <c r="B39" s="11" t="s">
        <v>480</v>
      </c>
      <c r="F39" s="228">
        <f>G43+G45</f>
        <v>0</v>
      </c>
      <c r="G39" s="227">
        <f>F39</f>
        <v>0</v>
      </c>
      <c r="H39" s="73"/>
    </row>
    <row r="40" spans="1:10" ht="15" customHeight="1" x14ac:dyDescent="0.2">
      <c r="A40" s="19"/>
      <c r="B40" s="62" t="s">
        <v>525</v>
      </c>
      <c r="C40" s="61"/>
      <c r="D40" s="61"/>
      <c r="E40" s="129"/>
      <c r="F40" s="26"/>
      <c r="G40" s="26"/>
      <c r="H40" s="26"/>
    </row>
    <row r="41" spans="1:10" ht="14.25" customHeight="1" x14ac:dyDescent="0.2">
      <c r="B41" s="268" t="s">
        <v>538</v>
      </c>
      <c r="C41" s="124"/>
      <c r="D41" s="124"/>
      <c r="F41" s="26"/>
      <c r="G41" s="26"/>
      <c r="H41" s="26"/>
    </row>
    <row r="42" spans="1:10" ht="14.25" customHeight="1" x14ac:dyDescent="0.2">
      <c r="B42" s="63" t="s">
        <v>526</v>
      </c>
      <c r="C42" s="124"/>
      <c r="D42" s="124"/>
      <c r="F42" s="45"/>
      <c r="G42" s="26"/>
      <c r="H42" s="26"/>
    </row>
    <row r="43" spans="1:10" ht="19.5" customHeight="1" x14ac:dyDescent="0.25">
      <c r="A43" s="19"/>
      <c r="B43" s="30"/>
      <c r="C43" s="30" t="s">
        <v>459</v>
      </c>
      <c r="D43" s="290"/>
      <c r="E43" s="250"/>
      <c r="F43" s="295"/>
      <c r="G43" s="297"/>
      <c r="H43" s="81"/>
      <c r="I43" s="250"/>
      <c r="J43" s="250"/>
    </row>
    <row r="44" spans="1:10" ht="14.25" customHeight="1" x14ac:dyDescent="0.2">
      <c r="A44" s="19"/>
      <c r="B44" s="26"/>
      <c r="C44" s="29"/>
      <c r="D44" s="291"/>
      <c r="E44" s="291"/>
      <c r="F44" s="137"/>
      <c r="G44" s="138"/>
      <c r="H44" s="294"/>
      <c r="I44" s="294"/>
      <c r="J44" s="250"/>
    </row>
    <row r="45" spans="1:10" ht="18.75" customHeight="1" x14ac:dyDescent="0.25">
      <c r="A45" s="19"/>
      <c r="B45" s="30"/>
      <c r="C45" s="267" t="s">
        <v>548</v>
      </c>
      <c r="D45" s="292"/>
      <c r="E45" s="291"/>
      <c r="F45" s="295"/>
      <c r="G45" s="297"/>
      <c r="H45" s="296" t="b">
        <f>IF(G45&gt;0,"Indirect Worksheet Must Be Completed!!!")</f>
        <v>0</v>
      </c>
      <c r="I45" s="293"/>
      <c r="J45" s="250"/>
    </row>
    <row r="46" spans="1:10" ht="29.25" customHeight="1" x14ac:dyDescent="0.2">
      <c r="A46" s="125"/>
      <c r="B46" s="287"/>
      <c r="C46" s="286"/>
      <c r="D46" s="125"/>
      <c r="E46" s="125"/>
      <c r="F46" s="43"/>
      <c r="G46" s="288"/>
      <c r="H46" s="285"/>
    </row>
    <row r="47" spans="1:10" ht="18.75" x14ac:dyDescent="0.25">
      <c r="A47" s="19">
        <v>3800</v>
      </c>
      <c r="B47" s="11" t="s">
        <v>452</v>
      </c>
      <c r="F47" s="86"/>
      <c r="G47" s="73"/>
      <c r="H47" s="227">
        <f>+F47</f>
        <v>0</v>
      </c>
    </row>
    <row r="48" spans="1:10" ht="3.75" customHeight="1" x14ac:dyDescent="0.2">
      <c r="B48" s="130"/>
      <c r="C48" s="124"/>
      <c r="D48" s="124"/>
      <c r="F48" s="115"/>
      <c r="G48" s="115"/>
      <c r="H48" s="115"/>
    </row>
    <row r="49" spans="1:8" ht="13.5" customHeight="1" x14ac:dyDescent="0.2">
      <c r="B49" s="130"/>
      <c r="C49" s="124"/>
      <c r="D49" s="124"/>
      <c r="F49" s="115"/>
      <c r="G49" s="115"/>
      <c r="H49" s="115"/>
    </row>
    <row r="50" spans="1:8" ht="19.899999999999999" customHeight="1" x14ac:dyDescent="0.25">
      <c r="A50" s="35">
        <v>3900</v>
      </c>
      <c r="B50" s="31" t="s">
        <v>59</v>
      </c>
      <c r="C50" s="124"/>
      <c r="D50" s="124"/>
      <c r="F50" s="86"/>
      <c r="G50" s="73"/>
      <c r="H50" s="227">
        <f>+F50</f>
        <v>0</v>
      </c>
    </row>
    <row r="51" spans="1:8" ht="19.899999999999999" customHeight="1" x14ac:dyDescent="0.2">
      <c r="A51" s="284" t="s">
        <v>544</v>
      </c>
      <c r="B51" s="283"/>
      <c r="D51" s="289">
        <f>IF('Summary-Page 1'!E46&gt;25000,(0.03*'Summary-Page 1'!E46),420)</f>
        <v>420</v>
      </c>
      <c r="F51" s="39"/>
      <c r="G51" s="39"/>
      <c r="H51" s="131"/>
    </row>
    <row r="52" spans="1:8" ht="19.899999999999999" customHeight="1" x14ac:dyDescent="0.25">
      <c r="A52" s="35"/>
      <c r="B52" s="37"/>
      <c r="C52" s="38"/>
      <c r="D52" s="38"/>
      <c r="F52" s="39"/>
      <c r="G52" s="39"/>
      <c r="H52" s="131"/>
    </row>
    <row r="53" spans="1:8" ht="19.5" hidden="1" customHeight="1" x14ac:dyDescent="0.25">
      <c r="A53" s="35">
        <v>4000</v>
      </c>
      <c r="B53" s="36" t="s">
        <v>76</v>
      </c>
      <c r="C53" s="124"/>
      <c r="D53" s="124"/>
      <c r="F53" s="24">
        <f>+G53</f>
        <v>0</v>
      </c>
      <c r="G53" s="132"/>
      <c r="H53" s="25"/>
    </row>
    <row r="54" spans="1:8" ht="19.899999999999999" customHeight="1" x14ac:dyDescent="0.25">
      <c r="A54" s="35"/>
      <c r="B54" s="36"/>
      <c r="C54" s="124"/>
      <c r="D54" s="124"/>
      <c r="F54" s="29"/>
      <c r="G54" s="131"/>
      <c r="H54" s="131"/>
    </row>
    <row r="55" spans="1:8" ht="19.899999999999999" customHeight="1" x14ac:dyDescent="0.25">
      <c r="A55" s="31"/>
    </row>
    <row r="56" spans="1:8" ht="19.899999999999999" customHeight="1" x14ac:dyDescent="0.25">
      <c r="A56" s="31" t="s">
        <v>550</v>
      </c>
      <c r="D56" s="31"/>
    </row>
    <row r="57" spans="1:8" ht="19.899999999999999" customHeight="1" x14ac:dyDescent="0.25">
      <c r="A57" s="11" t="s">
        <v>515</v>
      </c>
      <c r="D57" s="11"/>
    </row>
    <row r="58" spans="1:8" ht="19.899999999999999" customHeight="1" x14ac:dyDescent="0.25">
      <c r="A58" s="11" t="s">
        <v>549</v>
      </c>
      <c r="B58" s="125"/>
      <c r="C58" s="125"/>
      <c r="D58" s="18"/>
      <c r="E58" s="125"/>
      <c r="F58" s="125"/>
      <c r="G58" s="125"/>
      <c r="H58" s="125"/>
    </row>
    <row r="59" spans="1:8" ht="19.899999999999999" customHeight="1" x14ac:dyDescent="0.25">
      <c r="A59" s="298" t="s">
        <v>553</v>
      </c>
      <c r="B59" s="30"/>
      <c r="D59" s="30"/>
    </row>
    <row r="60" spans="1:8" ht="14.25" customHeight="1" x14ac:dyDescent="0.25">
      <c r="C60" s="30"/>
    </row>
    <row r="61" spans="1:8" ht="19.899999999999999" customHeight="1" x14ac:dyDescent="0.25">
      <c r="A61" s="88" t="s">
        <v>453</v>
      </c>
      <c r="B61" s="114"/>
      <c r="C61" s="89"/>
      <c r="D61" s="114"/>
      <c r="E61" s="114"/>
      <c r="F61" s="114"/>
      <c r="G61" s="114"/>
    </row>
    <row r="62" spans="1:8" ht="19.899999999999999" customHeight="1" x14ac:dyDescent="0.2">
      <c r="B62" s="125" t="s">
        <v>45</v>
      </c>
      <c r="C62" s="125"/>
      <c r="D62" s="125"/>
      <c r="E62" s="125"/>
      <c r="F62" s="125"/>
      <c r="G62" s="125"/>
      <c r="H62" s="125"/>
    </row>
    <row r="63" spans="1:8" ht="24.95" customHeight="1" x14ac:dyDescent="0.2"/>
    <row r="64" spans="1:8" ht="24.95" customHeight="1" x14ac:dyDescent="0.2"/>
    <row r="65" ht="24.95" customHeight="1" x14ac:dyDescent="0.2"/>
    <row r="66" ht="24.95" customHeight="1" x14ac:dyDescent="0.2"/>
    <row r="67" ht="24.95" customHeight="1" x14ac:dyDescent="0.2"/>
    <row r="68" ht="24.95" customHeight="1" x14ac:dyDescent="0.2"/>
    <row r="69" ht="24.95" customHeight="1" x14ac:dyDescent="0.2"/>
    <row r="70" ht="24.95" customHeight="1" x14ac:dyDescent="0.2"/>
    <row r="71" ht="24.95" customHeight="1" x14ac:dyDescent="0.2"/>
    <row r="72" ht="24.95" customHeight="1" x14ac:dyDescent="0.2"/>
    <row r="73" ht="24.95" customHeight="1" x14ac:dyDescent="0.2"/>
    <row r="74" ht="24.95" customHeight="1" x14ac:dyDescent="0.2"/>
    <row r="75" ht="24.95" customHeight="1" x14ac:dyDescent="0.2"/>
  </sheetData>
  <sheetProtection algorithmName="SHA-512" hashValue="Q0YtBYnPb/3awuR3etwWax8FydRFWiz4DjZjgF6qCldX30hrhHqjzFEO0eY1dz4AJ4qSTGd+LRSOyy8FXsuzyQ==" saltValue="KPJMEPXtC11iwx0/Z4RDPA==" spinCount="100000" sheet="1" formatCells="0" formatColumns="0" formatRows="0" insertColumns="0" insertRows="0" insertHyperlinks="0" deleteColumns="0" deleteRows="0" sort="0" autoFilter="0" pivotTables="0"/>
  <customSheetViews>
    <customSheetView guid="{794A2220-0D2C-11D3-B0D5-0004ACA257E6}" scale="75" colorId="22" showPageBreaks="1" zeroValues="0" fitToPage="1" view="pageBreakPreview" showRuler="0">
      <selection activeCell="H19" sqref="H19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1"/>
      <headerFooter alignWithMargins="0"/>
    </customSheetView>
    <customSheetView guid="{C814F1E0-DDE9-11D2-A601-00A024C82E2A}" scale="75" colorId="22" showPageBreaks="1" zeroValues="0" fitToPage="1" view="pageBreakPreview" showRuler="0" topLeftCell="C22">
      <selection activeCell="F5" sqref="F5"/>
      <rowBreaks count="1" manualBreakCount="1">
        <brk id="33" max="65535" man="1"/>
      </rowBreaks>
      <pageMargins left="0.5" right="0.5" top="0.5" bottom="0.5" header="0.5" footer="0.5"/>
      <pageSetup scale="83" orientation="portrait" horizontalDpi="300" verticalDpi="300" r:id="rId2"/>
      <headerFooter alignWithMargins="0"/>
    </customSheetView>
  </customSheetViews>
  <mergeCells count="5">
    <mergeCell ref="C21:E21"/>
    <mergeCell ref="C22:E22"/>
    <mergeCell ref="C18:E18"/>
    <mergeCell ref="C19:E19"/>
    <mergeCell ref="C20:E20"/>
  </mergeCells>
  <phoneticPr fontId="7" type="noConversion"/>
  <dataValidations count="2">
    <dataValidation type="whole" allowBlank="1" showInputMessage="1" showErrorMessage="1" error="This is a currency field - Will not accept cents." sqref="F45 F43" xr:uid="{00000000-0002-0000-0300-000000000000}">
      <formula1>0</formula1>
      <formula2>900000</formula2>
    </dataValidation>
    <dataValidation type="whole" allowBlank="1" showInputMessage="1" showErrorMessage="1" error="This is a currency field - Will not accept cents." sqref="F50 F47 G45 G43 F37 F35 G32 G30 F24 F15 F11" xr:uid="{00000000-0002-0000-0300-000001000000}">
      <formula1>0</formula1>
      <formula2>5000000</formula2>
    </dataValidation>
  </dataValidations>
  <pageMargins left="0.75" right="1.02" top="0.5" bottom="0.5" header="0.5" footer="0.5"/>
  <pageSetup scale="66" orientation="portrait" horizontalDpi="300" verticalDpi="300" r:id="rId3"/>
  <headerFooter alignWithMargins="0"/>
  <rowBreaks count="1" manualBreakCount="1">
    <brk id="33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8"/>
  <sheetViews>
    <sheetView topLeftCell="A24" zoomScale="90" zoomScaleNormal="90" workbookViewId="0"/>
  </sheetViews>
  <sheetFormatPr defaultRowHeight="15" x14ac:dyDescent="0.2"/>
  <cols>
    <col min="1" max="1" width="7" style="194" customWidth="1"/>
    <col min="2" max="2" width="8.88671875" style="194"/>
    <col min="3" max="3" width="33.77734375" style="194" customWidth="1"/>
    <col min="4" max="4" width="8.88671875" style="194"/>
    <col min="5" max="5" width="12.21875" style="194" customWidth="1"/>
    <col min="6" max="6" width="11" style="194" customWidth="1"/>
    <col min="7" max="16384" width="8.88671875" style="194"/>
  </cols>
  <sheetData>
    <row r="1" spans="1:6" x14ac:dyDescent="0.2">
      <c r="A1" s="273"/>
      <c r="B1" s="275" t="str">
        <f>'OTPS-Page4'!A1</f>
        <v>Department of Youth and Community Development PROGRAM BUDGET SUMMARY FY 2022</v>
      </c>
      <c r="C1" s="273"/>
      <c r="D1" s="273"/>
      <c r="E1" s="273"/>
      <c r="F1" s="273"/>
    </row>
    <row r="2" spans="1:6" x14ac:dyDescent="0.2">
      <c r="E2" s="277" t="s">
        <v>47</v>
      </c>
      <c r="F2" s="279">
        <f>+'Summary-Page 1'!G4</f>
        <v>0</v>
      </c>
    </row>
    <row r="3" spans="1:6" ht="18" customHeight="1" x14ac:dyDescent="0.2">
      <c r="E3" s="277" t="s">
        <v>48</v>
      </c>
      <c r="F3" s="280">
        <f>+'Summary-Page 1'!G5</f>
        <v>0</v>
      </c>
    </row>
    <row r="4" spans="1:6" ht="18.75" customHeight="1" x14ac:dyDescent="0.2">
      <c r="E4" s="278" t="s">
        <v>56</v>
      </c>
      <c r="F4" s="281">
        <f>+'Summary-Page 1'!G6</f>
        <v>0</v>
      </c>
    </row>
    <row r="5" spans="1:6" x14ac:dyDescent="0.2">
      <c r="A5" s="274" t="s">
        <v>539</v>
      </c>
      <c r="B5" s="196"/>
      <c r="C5" s="196"/>
      <c r="D5" s="197"/>
      <c r="E5" s="195"/>
      <c r="F5" s="272"/>
    </row>
    <row r="6" spans="1:6" x14ac:dyDescent="0.2">
      <c r="A6" s="198" t="s">
        <v>478</v>
      </c>
      <c r="B6" s="198"/>
      <c r="C6" s="198"/>
      <c r="D6" s="199"/>
      <c r="E6" s="200"/>
      <c r="F6" s="200"/>
    </row>
    <row r="7" spans="1:6" x14ac:dyDescent="0.2">
      <c r="A7" s="199"/>
      <c r="B7" s="199">
        <v>2100</v>
      </c>
      <c r="C7" s="201" t="s">
        <v>505</v>
      </c>
      <c r="D7" s="201" t="s">
        <v>470</v>
      </c>
      <c r="E7" s="201"/>
      <c r="F7" s="202" t="s">
        <v>504</v>
      </c>
    </row>
    <row r="8" spans="1:6" x14ac:dyDescent="0.2">
      <c r="A8" s="203" t="s">
        <v>490</v>
      </c>
      <c r="B8" s="343"/>
      <c r="C8" s="344"/>
      <c r="D8" s="341"/>
      <c r="E8" s="342"/>
      <c r="F8" s="204"/>
    </row>
    <row r="9" spans="1:6" x14ac:dyDescent="0.2">
      <c r="A9" s="203" t="s">
        <v>491</v>
      </c>
      <c r="B9" s="343"/>
      <c r="C9" s="344"/>
      <c r="D9" s="341"/>
      <c r="E9" s="342"/>
      <c r="F9" s="204"/>
    </row>
    <row r="10" spans="1:6" x14ac:dyDescent="0.2">
      <c r="A10" s="203" t="s">
        <v>492</v>
      </c>
      <c r="B10" s="343"/>
      <c r="C10" s="344"/>
      <c r="D10" s="341"/>
      <c r="E10" s="342"/>
      <c r="F10" s="204"/>
    </row>
    <row r="11" spans="1:6" x14ac:dyDescent="0.2">
      <c r="A11" s="203" t="s">
        <v>493</v>
      </c>
      <c r="B11" s="343"/>
      <c r="C11" s="344"/>
      <c r="D11" s="341"/>
      <c r="E11" s="342"/>
      <c r="F11" s="204"/>
    </row>
    <row r="12" spans="1:6" x14ac:dyDescent="0.2">
      <c r="A12" s="203" t="s">
        <v>494</v>
      </c>
      <c r="B12" s="343"/>
      <c r="C12" s="344"/>
      <c r="D12" s="341"/>
      <c r="E12" s="342"/>
      <c r="F12" s="204"/>
    </row>
    <row r="13" spans="1:6" x14ac:dyDescent="0.2">
      <c r="A13" s="203" t="s">
        <v>495</v>
      </c>
      <c r="B13" s="343"/>
      <c r="C13" s="344"/>
      <c r="D13" s="341"/>
      <c r="E13" s="342"/>
      <c r="F13" s="204"/>
    </row>
    <row r="14" spans="1:6" x14ac:dyDescent="0.2">
      <c r="A14" s="203" t="s">
        <v>496</v>
      </c>
      <c r="B14" s="343"/>
      <c r="C14" s="344"/>
      <c r="D14" s="341"/>
      <c r="E14" s="342"/>
      <c r="F14" s="204"/>
    </row>
    <row r="15" spans="1:6" x14ac:dyDescent="0.2">
      <c r="A15" s="203" t="s">
        <v>497</v>
      </c>
      <c r="B15" s="343"/>
      <c r="C15" s="344"/>
      <c r="D15" s="341"/>
      <c r="E15" s="342"/>
      <c r="F15" s="204"/>
    </row>
    <row r="16" spans="1:6" x14ac:dyDescent="0.2">
      <c r="A16" s="203" t="s">
        <v>498</v>
      </c>
      <c r="B16" s="343"/>
      <c r="C16" s="344"/>
      <c r="D16" s="341"/>
      <c r="E16" s="342"/>
      <c r="F16" s="204"/>
    </row>
    <row r="17" spans="1:6" x14ac:dyDescent="0.2">
      <c r="A17" s="203" t="s">
        <v>499</v>
      </c>
      <c r="B17" s="343"/>
      <c r="C17" s="344"/>
      <c r="D17" s="341"/>
      <c r="E17" s="342"/>
      <c r="F17" s="204"/>
    </row>
    <row r="18" spans="1:6" x14ac:dyDescent="0.2">
      <c r="A18" s="203" t="s">
        <v>500</v>
      </c>
      <c r="B18" s="343"/>
      <c r="C18" s="344"/>
      <c r="D18" s="341"/>
      <c r="E18" s="342"/>
      <c r="F18" s="204"/>
    </row>
    <row r="19" spans="1:6" x14ac:dyDescent="0.2">
      <c r="A19" s="203" t="s">
        <v>501</v>
      </c>
      <c r="B19" s="343"/>
      <c r="C19" s="344"/>
      <c r="D19" s="341"/>
      <c r="E19" s="342"/>
      <c r="F19" s="204"/>
    </row>
    <row r="20" spans="1:6" x14ac:dyDescent="0.2">
      <c r="A20" s="203" t="s">
        <v>502</v>
      </c>
      <c r="B20" s="343"/>
      <c r="C20" s="344"/>
      <c r="D20" s="341"/>
      <c r="E20" s="342"/>
      <c r="F20" s="204"/>
    </row>
    <row r="21" spans="1:6" x14ac:dyDescent="0.2">
      <c r="A21" s="199"/>
      <c r="B21" s="199"/>
      <c r="C21" s="199"/>
      <c r="D21" s="199"/>
      <c r="E21" s="200"/>
      <c r="F21" s="200"/>
    </row>
    <row r="22" spans="1:6" x14ac:dyDescent="0.2">
      <c r="A22" s="199"/>
      <c r="B22" s="205">
        <v>2200</v>
      </c>
      <c r="C22" s="266" t="s">
        <v>531</v>
      </c>
      <c r="D22" s="340" t="s">
        <v>462</v>
      </c>
      <c r="E22" s="340"/>
      <c r="F22" s="202" t="s">
        <v>504</v>
      </c>
    </row>
    <row r="23" spans="1:6" x14ac:dyDescent="0.2">
      <c r="A23" s="203" t="s">
        <v>488</v>
      </c>
      <c r="B23" s="341"/>
      <c r="C23" s="342"/>
      <c r="D23" s="341"/>
      <c r="E23" s="342"/>
      <c r="F23" s="204"/>
    </row>
    <row r="24" spans="1:6" x14ac:dyDescent="0.2">
      <c r="A24" s="203" t="s">
        <v>489</v>
      </c>
      <c r="B24" s="341"/>
      <c r="C24" s="342"/>
      <c r="D24" s="341"/>
      <c r="E24" s="342"/>
      <c r="F24" s="204"/>
    </row>
    <row r="25" spans="1:6" x14ac:dyDescent="0.2">
      <c r="A25" s="203" t="s">
        <v>490</v>
      </c>
      <c r="B25" s="341"/>
      <c r="C25" s="342"/>
      <c r="D25" s="341"/>
      <c r="E25" s="342"/>
      <c r="F25" s="204"/>
    </row>
    <row r="26" spans="1:6" x14ac:dyDescent="0.2">
      <c r="A26" s="199"/>
      <c r="B26" s="199"/>
      <c r="C26" s="199"/>
      <c r="D26" s="199"/>
      <c r="E26" s="200"/>
      <c r="F26" s="200"/>
    </row>
    <row r="27" spans="1:6" ht="15.75" x14ac:dyDescent="0.25">
      <c r="A27" s="206"/>
      <c r="B27" s="199">
        <v>2400</v>
      </c>
      <c r="C27" s="196" t="s">
        <v>471</v>
      </c>
      <c r="D27" s="340" t="s">
        <v>510</v>
      </c>
      <c r="E27" s="340"/>
      <c r="F27" s="202" t="s">
        <v>504</v>
      </c>
    </row>
    <row r="28" spans="1:6" x14ac:dyDescent="0.2">
      <c r="A28" s="203" t="s">
        <v>488</v>
      </c>
      <c r="B28" s="341"/>
      <c r="C28" s="342"/>
      <c r="D28" s="341"/>
      <c r="E28" s="342"/>
      <c r="F28" s="204"/>
    </row>
    <row r="29" spans="1:6" x14ac:dyDescent="0.2">
      <c r="A29" s="203" t="s">
        <v>489</v>
      </c>
      <c r="B29" s="341"/>
      <c r="C29" s="342"/>
      <c r="D29" s="187"/>
      <c r="E29" s="188"/>
      <c r="F29" s="204"/>
    </row>
    <row r="30" spans="1:6" x14ac:dyDescent="0.2">
      <c r="A30" s="203" t="s">
        <v>490</v>
      </c>
      <c r="B30" s="341"/>
      <c r="C30" s="342"/>
      <c r="D30" s="187"/>
      <c r="E30" s="188"/>
      <c r="F30" s="204"/>
    </row>
    <row r="31" spans="1:6" x14ac:dyDescent="0.2">
      <c r="A31" s="203" t="s">
        <v>491</v>
      </c>
      <c r="B31" s="341"/>
      <c r="C31" s="342"/>
      <c r="D31" s="187"/>
      <c r="E31" s="188"/>
      <c r="F31" s="204"/>
    </row>
    <row r="32" spans="1:6" x14ac:dyDescent="0.2">
      <c r="A32" s="203" t="s">
        <v>492</v>
      </c>
      <c r="B32" s="341"/>
      <c r="C32" s="342"/>
      <c r="D32" s="187"/>
      <c r="E32" s="188"/>
      <c r="F32" s="204"/>
    </row>
    <row r="33" spans="1:6" x14ac:dyDescent="0.2">
      <c r="A33" s="215" t="s">
        <v>493</v>
      </c>
      <c r="B33" s="345"/>
      <c r="C33" s="346"/>
      <c r="D33" s="216"/>
      <c r="E33" s="217"/>
      <c r="F33" s="218"/>
    </row>
    <row r="34" spans="1:6" x14ac:dyDescent="0.2">
      <c r="A34" s="212"/>
      <c r="B34" s="347"/>
      <c r="C34" s="347"/>
      <c r="D34" s="213"/>
      <c r="E34" s="213"/>
      <c r="F34" s="214"/>
    </row>
    <row r="35" spans="1:6" x14ac:dyDescent="0.2">
      <c r="A35" s="211"/>
      <c r="B35" s="199">
        <v>2500</v>
      </c>
      <c r="C35" s="196" t="s">
        <v>508</v>
      </c>
      <c r="D35" s="340" t="s">
        <v>462</v>
      </c>
      <c r="E35" s="340"/>
      <c r="F35" s="202" t="s">
        <v>504</v>
      </c>
    </row>
    <row r="36" spans="1:6" x14ac:dyDescent="0.2">
      <c r="A36" s="203" t="s">
        <v>488</v>
      </c>
      <c r="B36" s="341"/>
      <c r="C36" s="342"/>
      <c r="D36" s="187"/>
      <c r="E36" s="188"/>
      <c r="F36" s="204"/>
    </row>
    <row r="37" spans="1:6" x14ac:dyDescent="0.2">
      <c r="A37" s="203" t="s">
        <v>489</v>
      </c>
      <c r="B37" s="341"/>
      <c r="C37" s="342"/>
      <c r="D37" s="187"/>
      <c r="E37" s="188"/>
      <c r="F37" s="204"/>
    </row>
    <row r="38" spans="1:6" x14ac:dyDescent="0.2">
      <c r="A38" s="203" t="s">
        <v>490</v>
      </c>
      <c r="B38" s="341"/>
      <c r="C38" s="342"/>
      <c r="D38" s="187"/>
      <c r="E38" s="188"/>
      <c r="F38" s="204"/>
    </row>
    <row r="39" spans="1:6" x14ac:dyDescent="0.2">
      <c r="A39" s="203" t="s">
        <v>491</v>
      </c>
      <c r="B39" s="341"/>
      <c r="C39" s="342"/>
      <c r="D39" s="187"/>
      <c r="E39" s="188"/>
      <c r="F39" s="204"/>
    </row>
    <row r="40" spans="1:6" x14ac:dyDescent="0.2">
      <c r="A40" s="203" t="s">
        <v>492</v>
      </c>
      <c r="B40" s="341"/>
      <c r="C40" s="342"/>
      <c r="D40" s="187"/>
      <c r="E40" s="188"/>
      <c r="F40" s="204"/>
    </row>
    <row r="41" spans="1:6" x14ac:dyDescent="0.2">
      <c r="A41" s="203" t="s">
        <v>493</v>
      </c>
      <c r="B41" s="341"/>
      <c r="C41" s="342"/>
      <c r="D41" s="187"/>
      <c r="E41" s="188"/>
      <c r="F41" s="204"/>
    </row>
    <row r="42" spans="1:6" x14ac:dyDescent="0.2">
      <c r="A42" s="203" t="s">
        <v>494</v>
      </c>
      <c r="B42" s="341"/>
      <c r="C42" s="342"/>
      <c r="D42" s="187"/>
      <c r="E42" s="188"/>
      <c r="F42" s="204"/>
    </row>
    <row r="43" spans="1:6" x14ac:dyDescent="0.2">
      <c r="A43" s="203" t="s">
        <v>495</v>
      </c>
      <c r="B43" s="341"/>
      <c r="C43" s="342"/>
      <c r="D43" s="187"/>
      <c r="E43" s="188"/>
      <c r="F43" s="204"/>
    </row>
    <row r="44" spans="1:6" x14ac:dyDescent="0.2">
      <c r="A44" s="203" t="s">
        <v>496</v>
      </c>
      <c r="B44" s="341"/>
      <c r="C44" s="342"/>
      <c r="D44" s="187"/>
      <c r="E44" s="188"/>
      <c r="F44" s="204"/>
    </row>
    <row r="45" spans="1:6" x14ac:dyDescent="0.2">
      <c r="A45" s="203" t="s">
        <v>497</v>
      </c>
      <c r="B45" s="341"/>
      <c r="C45" s="342"/>
      <c r="D45" s="187"/>
      <c r="E45" s="188"/>
      <c r="F45" s="204"/>
    </row>
    <row r="46" spans="1:6" x14ac:dyDescent="0.2">
      <c r="A46" s="203" t="s">
        <v>498</v>
      </c>
      <c r="B46" s="341"/>
      <c r="C46" s="342"/>
      <c r="D46" s="187"/>
      <c r="E46" s="188"/>
      <c r="F46" s="204"/>
    </row>
    <row r="47" spans="1:6" x14ac:dyDescent="0.2">
      <c r="A47" s="203" t="s">
        <v>499</v>
      </c>
      <c r="B47" s="341"/>
      <c r="C47" s="342"/>
      <c r="D47" s="341"/>
      <c r="E47" s="342"/>
      <c r="F47" s="204"/>
    </row>
    <row r="48" spans="1:6" x14ac:dyDescent="0.2">
      <c r="C48" s="207" t="s">
        <v>481</v>
      </c>
    </row>
  </sheetData>
  <sheetProtection algorithmName="SHA-512" hashValue="neU7wPhHd958uv+oEZ4Uaqe/0LW44ApxQYhp3yEYBuApjwNHOiUS5NWKH//DFMywz0LRgxXEEy+xTgdCs+wEmw==" saltValue="px4o9ECBTVaNNIV/IGIoEw==" spinCount="100000" sheet="1" formatCells="0" formatColumns="0" formatRows="0" insertColumns="0" insertRows="0" insertHyperlinks="0" deleteColumns="0" deleteRows="0" sort="0" autoFilter="0" pivotTables="0"/>
  <mergeCells count="56">
    <mergeCell ref="D19:E19"/>
    <mergeCell ref="D20:E20"/>
    <mergeCell ref="D17:E17"/>
    <mergeCell ref="B25:C25"/>
    <mergeCell ref="D22:E22"/>
    <mergeCell ref="D23:E23"/>
    <mergeCell ref="D24:E24"/>
    <mergeCell ref="D25:E25"/>
    <mergeCell ref="B8:C8"/>
    <mergeCell ref="B9:C9"/>
    <mergeCell ref="D12:E12"/>
    <mergeCell ref="D15:E15"/>
    <mergeCell ref="D8:E8"/>
    <mergeCell ref="D11:E11"/>
    <mergeCell ref="D10:E10"/>
    <mergeCell ref="D9:E9"/>
    <mergeCell ref="B10:C10"/>
    <mergeCell ref="D13:E13"/>
    <mergeCell ref="D14:E14"/>
    <mergeCell ref="B11:C11"/>
    <mergeCell ref="B12:C12"/>
    <mergeCell ref="B13:C13"/>
    <mergeCell ref="B14:C14"/>
    <mergeCell ref="B15:C15"/>
    <mergeCell ref="D47:E47"/>
    <mergeCell ref="B16:C16"/>
    <mergeCell ref="B17:C17"/>
    <mergeCell ref="D16:E16"/>
    <mergeCell ref="B19:C19"/>
    <mergeCell ref="B20:C20"/>
    <mergeCell ref="B18:C18"/>
    <mergeCell ref="B23:C23"/>
    <mergeCell ref="B24:C24"/>
    <mergeCell ref="B45:C45"/>
    <mergeCell ref="B47:C47"/>
    <mergeCell ref="B46:C46"/>
    <mergeCell ref="B44:C44"/>
    <mergeCell ref="B33:C33"/>
    <mergeCell ref="B34:C34"/>
    <mergeCell ref="D18:E18"/>
    <mergeCell ref="B43:C43"/>
    <mergeCell ref="B37:C37"/>
    <mergeCell ref="B38:C38"/>
    <mergeCell ref="B39:C39"/>
    <mergeCell ref="B40:C40"/>
    <mergeCell ref="D27:E27"/>
    <mergeCell ref="B28:C28"/>
    <mergeCell ref="D28:E28"/>
    <mergeCell ref="B41:C41"/>
    <mergeCell ref="B42:C42"/>
    <mergeCell ref="B36:C36"/>
    <mergeCell ref="D35:E35"/>
    <mergeCell ref="B29:C29"/>
    <mergeCell ref="B30:C30"/>
    <mergeCell ref="B31:C31"/>
    <mergeCell ref="B32:C32"/>
  </mergeCells>
  <phoneticPr fontId="7" type="noConversion"/>
  <dataValidations disablePrompts="1" count="1">
    <dataValidation type="whole" allowBlank="1" showInputMessage="1" showErrorMessage="1" error="This is a currency field - Will not accept cents." sqref="F23:F25" xr:uid="{00000000-0002-0000-0500-000000000000}">
      <formula1>0</formula1>
      <formula2>5000000</formula2>
    </dataValidation>
  </dataValidations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B127"/>
  <sheetViews>
    <sheetView zoomScaleNormal="100" workbookViewId="0"/>
  </sheetViews>
  <sheetFormatPr defaultColWidth="7.109375" defaultRowHeight="12.75" x14ac:dyDescent="0.2"/>
  <cols>
    <col min="1" max="16384" width="7.109375" style="208"/>
  </cols>
  <sheetData>
    <row r="1" spans="1:2" x14ac:dyDescent="0.2">
      <c r="B1" s="276" t="s">
        <v>540</v>
      </c>
    </row>
    <row r="3" spans="1:2" x14ac:dyDescent="0.2">
      <c r="A3" s="259" t="s">
        <v>81</v>
      </c>
      <c r="B3" s="259" t="s">
        <v>82</v>
      </c>
    </row>
    <row r="4" spans="1:2" x14ac:dyDescent="0.2">
      <c r="A4" s="209" t="s">
        <v>83</v>
      </c>
      <c r="B4" s="208" t="s">
        <v>84</v>
      </c>
    </row>
    <row r="5" spans="1:2" x14ac:dyDescent="0.2">
      <c r="A5" s="208" t="s">
        <v>85</v>
      </c>
      <c r="B5" s="208" t="s">
        <v>86</v>
      </c>
    </row>
    <row r="6" spans="1:2" x14ac:dyDescent="0.2">
      <c r="A6" s="208" t="s">
        <v>87</v>
      </c>
      <c r="B6" s="208" t="s">
        <v>88</v>
      </c>
    </row>
    <row r="7" spans="1:2" x14ac:dyDescent="0.2">
      <c r="A7" s="208" t="s">
        <v>89</v>
      </c>
      <c r="B7" s="208" t="s">
        <v>90</v>
      </c>
    </row>
    <row r="8" spans="1:2" x14ac:dyDescent="0.2">
      <c r="A8" s="208" t="s">
        <v>91</v>
      </c>
      <c r="B8" s="208" t="s">
        <v>92</v>
      </c>
    </row>
    <row r="9" spans="1:2" x14ac:dyDescent="0.2">
      <c r="A9" s="208" t="s">
        <v>93</v>
      </c>
      <c r="B9" s="208" t="s">
        <v>94</v>
      </c>
    </row>
    <row r="10" spans="1:2" x14ac:dyDescent="0.2">
      <c r="A10" s="208" t="s">
        <v>95</v>
      </c>
      <c r="B10" s="208" t="s">
        <v>96</v>
      </c>
    </row>
    <row r="11" spans="1:2" x14ac:dyDescent="0.2">
      <c r="A11" s="208" t="s">
        <v>97</v>
      </c>
      <c r="B11" s="208" t="s">
        <v>98</v>
      </c>
    </row>
    <row r="12" spans="1:2" x14ac:dyDescent="0.2">
      <c r="A12" s="208" t="s">
        <v>99</v>
      </c>
      <c r="B12" s="208" t="s">
        <v>100</v>
      </c>
    </row>
    <row r="13" spans="1:2" x14ac:dyDescent="0.2">
      <c r="A13" s="208" t="s">
        <v>101</v>
      </c>
      <c r="B13" s="208" t="s">
        <v>102</v>
      </c>
    </row>
    <row r="14" spans="1:2" x14ac:dyDescent="0.2">
      <c r="A14" s="208" t="s">
        <v>103</v>
      </c>
      <c r="B14" s="208" t="s">
        <v>104</v>
      </c>
    </row>
    <row r="15" spans="1:2" x14ac:dyDescent="0.2">
      <c r="A15" s="208" t="s">
        <v>105</v>
      </c>
      <c r="B15" s="208" t="s">
        <v>106</v>
      </c>
    </row>
    <row r="16" spans="1:2" x14ac:dyDescent="0.2">
      <c r="A16" s="208" t="s">
        <v>107</v>
      </c>
      <c r="B16" s="208" t="s">
        <v>108</v>
      </c>
    </row>
    <row r="17" spans="1:2" x14ac:dyDescent="0.2">
      <c r="A17" s="208" t="s">
        <v>109</v>
      </c>
      <c r="B17" s="208" t="s">
        <v>110</v>
      </c>
    </row>
    <row r="18" spans="1:2" x14ac:dyDescent="0.2">
      <c r="A18" s="208" t="s">
        <v>111</v>
      </c>
      <c r="B18" s="208" t="s">
        <v>112</v>
      </c>
    </row>
    <row r="19" spans="1:2" x14ac:dyDescent="0.2">
      <c r="A19" s="208" t="s">
        <v>113</v>
      </c>
      <c r="B19" s="208" t="s">
        <v>114</v>
      </c>
    </row>
    <row r="20" spans="1:2" x14ac:dyDescent="0.2">
      <c r="A20" s="208" t="s">
        <v>115</v>
      </c>
      <c r="B20" s="208" t="s">
        <v>116</v>
      </c>
    </row>
    <row r="21" spans="1:2" x14ac:dyDescent="0.2">
      <c r="A21" s="208" t="s">
        <v>117</v>
      </c>
      <c r="B21" s="208" t="s">
        <v>118</v>
      </c>
    </row>
    <row r="22" spans="1:2" x14ac:dyDescent="0.2">
      <c r="A22" s="208" t="s">
        <v>119</v>
      </c>
      <c r="B22" s="208" t="s">
        <v>120</v>
      </c>
    </row>
    <row r="23" spans="1:2" x14ac:dyDescent="0.2">
      <c r="A23" s="208" t="s">
        <v>121</v>
      </c>
      <c r="B23" s="208" t="s">
        <v>122</v>
      </c>
    </row>
    <row r="24" spans="1:2" x14ac:dyDescent="0.2">
      <c r="A24" s="208" t="s">
        <v>123</v>
      </c>
      <c r="B24" s="208" t="s">
        <v>124</v>
      </c>
    </row>
    <row r="25" spans="1:2" x14ac:dyDescent="0.2">
      <c r="A25" s="208" t="s">
        <v>125</v>
      </c>
      <c r="B25" s="208" t="s">
        <v>126</v>
      </c>
    </row>
    <row r="26" spans="1:2" x14ac:dyDescent="0.2">
      <c r="A26" s="208" t="s">
        <v>127</v>
      </c>
      <c r="B26" s="208" t="s">
        <v>128</v>
      </c>
    </row>
    <row r="27" spans="1:2" x14ac:dyDescent="0.2">
      <c r="A27" s="208" t="s">
        <v>129</v>
      </c>
      <c r="B27" s="208" t="s">
        <v>130</v>
      </c>
    </row>
    <row r="28" spans="1:2" x14ac:dyDescent="0.2">
      <c r="A28" s="208" t="s">
        <v>131</v>
      </c>
      <c r="B28" s="208" t="s">
        <v>132</v>
      </c>
    </row>
    <row r="29" spans="1:2" x14ac:dyDescent="0.2">
      <c r="A29" s="208" t="s">
        <v>133</v>
      </c>
      <c r="B29" s="208" t="s">
        <v>134</v>
      </c>
    </row>
    <row r="30" spans="1:2" x14ac:dyDescent="0.2">
      <c r="A30" s="208" t="s">
        <v>135</v>
      </c>
      <c r="B30" s="208" t="s">
        <v>136</v>
      </c>
    </row>
    <row r="31" spans="1:2" x14ac:dyDescent="0.2">
      <c r="A31" s="209" t="s">
        <v>325</v>
      </c>
      <c r="B31" s="209" t="s">
        <v>326</v>
      </c>
    </row>
    <row r="32" spans="1:2" x14ac:dyDescent="0.2">
      <c r="A32" s="208" t="s">
        <v>137</v>
      </c>
      <c r="B32" s="208" t="s">
        <v>138</v>
      </c>
    </row>
    <row r="33" spans="1:2" x14ac:dyDescent="0.2">
      <c r="A33" s="208" t="s">
        <v>139</v>
      </c>
      <c r="B33" s="208" t="s">
        <v>140</v>
      </c>
    </row>
    <row r="34" spans="1:2" x14ac:dyDescent="0.2">
      <c r="A34" s="208" t="s">
        <v>141</v>
      </c>
      <c r="B34" s="208" t="s">
        <v>142</v>
      </c>
    </row>
    <row r="35" spans="1:2" x14ac:dyDescent="0.2">
      <c r="A35" s="208" t="s">
        <v>143</v>
      </c>
      <c r="B35" s="208" t="s">
        <v>144</v>
      </c>
    </row>
    <row r="36" spans="1:2" x14ac:dyDescent="0.2">
      <c r="A36" s="208" t="s">
        <v>145</v>
      </c>
      <c r="B36" s="208" t="s">
        <v>146</v>
      </c>
    </row>
    <row r="37" spans="1:2" x14ac:dyDescent="0.2">
      <c r="A37" s="208" t="s">
        <v>147</v>
      </c>
      <c r="B37" s="208" t="s">
        <v>148</v>
      </c>
    </row>
    <row r="38" spans="1:2" x14ac:dyDescent="0.2">
      <c r="A38" s="208" t="s">
        <v>149</v>
      </c>
      <c r="B38" s="208" t="s">
        <v>150</v>
      </c>
    </row>
    <row r="39" spans="1:2" x14ac:dyDescent="0.2">
      <c r="A39" s="208" t="s">
        <v>151</v>
      </c>
      <c r="B39" s="208" t="s">
        <v>152</v>
      </c>
    </row>
    <row r="40" spans="1:2" x14ac:dyDescent="0.2">
      <c r="A40" s="208" t="s">
        <v>153</v>
      </c>
      <c r="B40" s="208" t="s">
        <v>154</v>
      </c>
    </row>
    <row r="41" spans="1:2" x14ac:dyDescent="0.2">
      <c r="A41" s="208" t="s">
        <v>155</v>
      </c>
      <c r="B41" s="208" t="s">
        <v>156</v>
      </c>
    </row>
    <row r="42" spans="1:2" x14ac:dyDescent="0.2">
      <c r="A42" s="208" t="s">
        <v>157</v>
      </c>
      <c r="B42" s="208" t="s">
        <v>158</v>
      </c>
    </row>
    <row r="43" spans="1:2" x14ac:dyDescent="0.2">
      <c r="A43" s="208" t="s">
        <v>159</v>
      </c>
      <c r="B43" s="208" t="s">
        <v>160</v>
      </c>
    </row>
    <row r="44" spans="1:2" x14ac:dyDescent="0.2">
      <c r="A44" s="208" t="s">
        <v>161</v>
      </c>
      <c r="B44" s="208" t="s">
        <v>162</v>
      </c>
    </row>
    <row r="45" spans="1:2" x14ac:dyDescent="0.2">
      <c r="A45" s="208" t="s">
        <v>163</v>
      </c>
      <c r="B45" s="208" t="s">
        <v>164</v>
      </c>
    </row>
    <row r="46" spans="1:2" x14ac:dyDescent="0.2">
      <c r="A46" s="208" t="s">
        <v>165</v>
      </c>
      <c r="B46" s="208" t="s">
        <v>166</v>
      </c>
    </row>
    <row r="47" spans="1:2" x14ac:dyDescent="0.2">
      <c r="A47" s="208" t="s">
        <v>167</v>
      </c>
      <c r="B47" s="208" t="s">
        <v>168</v>
      </c>
    </row>
    <row r="48" spans="1:2" x14ac:dyDescent="0.2">
      <c r="A48" s="208" t="s">
        <v>527</v>
      </c>
      <c r="B48" s="208" t="s">
        <v>528</v>
      </c>
    </row>
    <row r="49" spans="1:2" x14ac:dyDescent="0.2">
      <c r="A49" s="208" t="s">
        <v>169</v>
      </c>
      <c r="B49" s="208" t="s">
        <v>170</v>
      </c>
    </row>
    <row r="50" spans="1:2" x14ac:dyDescent="0.2">
      <c r="A50" s="208" t="s">
        <v>171</v>
      </c>
      <c r="B50" s="208" t="s">
        <v>172</v>
      </c>
    </row>
    <row r="51" spans="1:2" x14ac:dyDescent="0.2">
      <c r="A51" s="208" t="s">
        <v>173</v>
      </c>
      <c r="B51" s="208" t="s">
        <v>174</v>
      </c>
    </row>
    <row r="52" spans="1:2" x14ac:dyDescent="0.2">
      <c r="A52" s="208" t="s">
        <v>175</v>
      </c>
      <c r="B52" s="208" t="s">
        <v>176</v>
      </c>
    </row>
    <row r="53" spans="1:2" x14ac:dyDescent="0.2">
      <c r="A53" s="208" t="s">
        <v>177</v>
      </c>
      <c r="B53" s="208" t="s">
        <v>178</v>
      </c>
    </row>
    <row r="54" spans="1:2" x14ac:dyDescent="0.2">
      <c r="A54" s="208" t="s">
        <v>179</v>
      </c>
      <c r="B54" s="208" t="s">
        <v>180</v>
      </c>
    </row>
    <row r="55" spans="1:2" x14ac:dyDescent="0.2">
      <c r="A55" s="208" t="s">
        <v>181</v>
      </c>
      <c r="B55" s="208" t="s">
        <v>182</v>
      </c>
    </row>
    <row r="56" spans="1:2" x14ac:dyDescent="0.2">
      <c r="A56" s="208" t="s">
        <v>183</v>
      </c>
      <c r="B56" s="208" t="s">
        <v>184</v>
      </c>
    </row>
    <row r="57" spans="1:2" x14ac:dyDescent="0.2">
      <c r="A57" s="208" t="s">
        <v>185</v>
      </c>
      <c r="B57" s="208" t="s">
        <v>186</v>
      </c>
    </row>
    <row r="58" spans="1:2" x14ac:dyDescent="0.2">
      <c r="A58" s="208" t="s">
        <v>187</v>
      </c>
      <c r="B58" s="208" t="s">
        <v>188</v>
      </c>
    </row>
    <row r="59" spans="1:2" x14ac:dyDescent="0.2">
      <c r="A59" s="208" t="s">
        <v>189</v>
      </c>
      <c r="B59" s="208" t="s">
        <v>190</v>
      </c>
    </row>
    <row r="60" spans="1:2" x14ac:dyDescent="0.2">
      <c r="A60" s="208" t="s">
        <v>191</v>
      </c>
      <c r="B60" s="208" t="s">
        <v>192</v>
      </c>
    </row>
    <row r="61" spans="1:2" x14ac:dyDescent="0.2">
      <c r="A61" s="208" t="s">
        <v>193</v>
      </c>
      <c r="B61" s="208" t="s">
        <v>194</v>
      </c>
    </row>
    <row r="62" spans="1:2" x14ac:dyDescent="0.2">
      <c r="A62" s="208" t="s">
        <v>195</v>
      </c>
      <c r="B62" s="208" t="s">
        <v>196</v>
      </c>
    </row>
    <row r="63" spans="1:2" x14ac:dyDescent="0.2">
      <c r="A63" s="208" t="s">
        <v>197</v>
      </c>
      <c r="B63" s="208" t="s">
        <v>198</v>
      </c>
    </row>
    <row r="64" spans="1:2" x14ac:dyDescent="0.2">
      <c r="A64" s="208" t="s">
        <v>199</v>
      </c>
      <c r="B64" s="208" t="s">
        <v>200</v>
      </c>
    </row>
    <row r="65" spans="1:2" x14ac:dyDescent="0.2">
      <c r="A65" s="208" t="s">
        <v>201</v>
      </c>
      <c r="B65" s="208" t="s">
        <v>202</v>
      </c>
    </row>
    <row r="66" spans="1:2" x14ac:dyDescent="0.2">
      <c r="A66" s="208" t="s">
        <v>203</v>
      </c>
      <c r="B66" s="208" t="s">
        <v>204</v>
      </c>
    </row>
    <row r="67" spans="1:2" x14ac:dyDescent="0.2">
      <c r="A67" s="208" t="s">
        <v>205</v>
      </c>
      <c r="B67" s="208" t="s">
        <v>206</v>
      </c>
    </row>
    <row r="68" spans="1:2" x14ac:dyDescent="0.2">
      <c r="A68" s="208" t="s">
        <v>207</v>
      </c>
      <c r="B68" s="208" t="s">
        <v>208</v>
      </c>
    </row>
    <row r="69" spans="1:2" x14ac:dyDescent="0.2">
      <c r="A69" s="208" t="s">
        <v>209</v>
      </c>
      <c r="B69" s="208" t="s">
        <v>210</v>
      </c>
    </row>
    <row r="70" spans="1:2" x14ac:dyDescent="0.2">
      <c r="A70" s="208" t="s">
        <v>211</v>
      </c>
      <c r="B70" s="208" t="s">
        <v>212</v>
      </c>
    </row>
    <row r="71" spans="1:2" x14ac:dyDescent="0.2">
      <c r="A71" s="208" t="s">
        <v>213</v>
      </c>
      <c r="B71" s="208" t="s">
        <v>214</v>
      </c>
    </row>
    <row r="72" spans="1:2" x14ac:dyDescent="0.2">
      <c r="A72" s="208" t="s">
        <v>215</v>
      </c>
      <c r="B72" s="208" t="s">
        <v>216</v>
      </c>
    </row>
    <row r="73" spans="1:2" x14ac:dyDescent="0.2">
      <c r="A73" s="208" t="s">
        <v>217</v>
      </c>
      <c r="B73" s="208" t="s">
        <v>218</v>
      </c>
    </row>
    <row r="74" spans="1:2" x14ac:dyDescent="0.2">
      <c r="A74" s="208" t="s">
        <v>219</v>
      </c>
      <c r="B74" s="208" t="s">
        <v>220</v>
      </c>
    </row>
    <row r="75" spans="1:2" x14ac:dyDescent="0.2">
      <c r="A75" s="208" t="s">
        <v>221</v>
      </c>
      <c r="B75" s="208" t="s">
        <v>222</v>
      </c>
    </row>
    <row r="76" spans="1:2" x14ac:dyDescent="0.2">
      <c r="A76" s="208" t="s">
        <v>223</v>
      </c>
      <c r="B76" s="208" t="s">
        <v>224</v>
      </c>
    </row>
    <row r="77" spans="1:2" x14ac:dyDescent="0.2">
      <c r="A77" s="208" t="s">
        <v>225</v>
      </c>
      <c r="B77" s="208" t="s">
        <v>226</v>
      </c>
    </row>
    <row r="78" spans="1:2" x14ac:dyDescent="0.2">
      <c r="A78" s="208" t="s">
        <v>227</v>
      </c>
      <c r="B78" s="208" t="s">
        <v>228</v>
      </c>
    </row>
    <row r="79" spans="1:2" x14ac:dyDescent="0.2">
      <c r="A79" s="208" t="s">
        <v>229</v>
      </c>
      <c r="B79" s="208" t="s">
        <v>230</v>
      </c>
    </row>
    <row r="80" spans="1:2" x14ac:dyDescent="0.2">
      <c r="A80" s="208" t="s">
        <v>231</v>
      </c>
      <c r="B80" s="208" t="s">
        <v>232</v>
      </c>
    </row>
    <row r="81" spans="1:2" x14ac:dyDescent="0.2">
      <c r="A81" s="208" t="s">
        <v>233</v>
      </c>
      <c r="B81" s="208" t="s">
        <v>234</v>
      </c>
    </row>
    <row r="82" spans="1:2" x14ac:dyDescent="0.2">
      <c r="A82" s="208" t="s">
        <v>235</v>
      </c>
      <c r="B82" s="208" t="s">
        <v>236</v>
      </c>
    </row>
    <row r="83" spans="1:2" x14ac:dyDescent="0.2">
      <c r="A83" s="208" t="s">
        <v>237</v>
      </c>
      <c r="B83" s="208" t="s">
        <v>238</v>
      </c>
    </row>
    <row r="84" spans="1:2" x14ac:dyDescent="0.2">
      <c r="A84" s="208" t="s">
        <v>239</v>
      </c>
      <c r="B84" s="208" t="s">
        <v>240</v>
      </c>
    </row>
    <row r="85" spans="1:2" x14ac:dyDescent="0.2">
      <c r="A85" s="208" t="s">
        <v>241</v>
      </c>
      <c r="B85" s="208" t="s">
        <v>242</v>
      </c>
    </row>
    <row r="86" spans="1:2" x14ac:dyDescent="0.2">
      <c r="A86" s="208" t="s">
        <v>243</v>
      </c>
      <c r="B86" s="208" t="s">
        <v>244</v>
      </c>
    </row>
    <row r="87" spans="1:2" x14ac:dyDescent="0.2">
      <c r="A87" s="208" t="s">
        <v>245</v>
      </c>
      <c r="B87" s="208" t="s">
        <v>246</v>
      </c>
    </row>
    <row r="88" spans="1:2" x14ac:dyDescent="0.2">
      <c r="A88" s="208" t="s">
        <v>247</v>
      </c>
      <c r="B88" s="208" t="s">
        <v>248</v>
      </c>
    </row>
    <row r="89" spans="1:2" x14ac:dyDescent="0.2">
      <c r="A89" s="208" t="s">
        <v>249</v>
      </c>
      <c r="B89" s="208" t="s">
        <v>250</v>
      </c>
    </row>
    <row r="90" spans="1:2" x14ac:dyDescent="0.2">
      <c r="A90" s="208" t="s">
        <v>251</v>
      </c>
      <c r="B90" s="208" t="s">
        <v>252</v>
      </c>
    </row>
    <row r="91" spans="1:2" x14ac:dyDescent="0.2">
      <c r="A91" s="208" t="s">
        <v>253</v>
      </c>
      <c r="B91" s="208" t="s">
        <v>254</v>
      </c>
    </row>
    <row r="92" spans="1:2" x14ac:dyDescent="0.2">
      <c r="A92" s="208" t="s">
        <v>255</v>
      </c>
      <c r="B92" s="208" t="s">
        <v>256</v>
      </c>
    </row>
    <row r="93" spans="1:2" x14ac:dyDescent="0.2">
      <c r="A93" s="208" t="s">
        <v>257</v>
      </c>
      <c r="B93" s="208" t="s">
        <v>258</v>
      </c>
    </row>
    <row r="94" spans="1:2" x14ac:dyDescent="0.2">
      <c r="A94" s="208" t="s">
        <v>259</v>
      </c>
      <c r="B94" s="208" t="s">
        <v>260</v>
      </c>
    </row>
    <row r="95" spans="1:2" x14ac:dyDescent="0.2">
      <c r="A95" s="208" t="s">
        <v>261</v>
      </c>
      <c r="B95" s="208" t="s">
        <v>262</v>
      </c>
    </row>
    <row r="96" spans="1:2" x14ac:dyDescent="0.2">
      <c r="A96" s="208" t="s">
        <v>263</v>
      </c>
      <c r="B96" s="208" t="s">
        <v>264</v>
      </c>
    </row>
    <row r="97" spans="1:2" x14ac:dyDescent="0.2">
      <c r="A97" s="208" t="s">
        <v>265</v>
      </c>
      <c r="B97" s="208" t="s">
        <v>266</v>
      </c>
    </row>
    <row r="98" spans="1:2" x14ac:dyDescent="0.2">
      <c r="A98" s="208" t="s">
        <v>267</v>
      </c>
      <c r="B98" s="208" t="s">
        <v>268</v>
      </c>
    </row>
    <row r="99" spans="1:2" x14ac:dyDescent="0.2">
      <c r="A99" s="208" t="s">
        <v>269</v>
      </c>
      <c r="B99" s="208" t="s">
        <v>270</v>
      </c>
    </row>
    <row r="100" spans="1:2" x14ac:dyDescent="0.2">
      <c r="A100" s="208" t="s">
        <v>271</v>
      </c>
      <c r="B100" s="208" t="s">
        <v>272</v>
      </c>
    </row>
    <row r="101" spans="1:2" x14ac:dyDescent="0.2">
      <c r="A101" s="208" t="s">
        <v>273</v>
      </c>
      <c r="B101" s="208" t="s">
        <v>274</v>
      </c>
    </row>
    <row r="102" spans="1:2" x14ac:dyDescent="0.2">
      <c r="A102" s="208" t="s">
        <v>275</v>
      </c>
      <c r="B102" s="208" t="s">
        <v>276</v>
      </c>
    </row>
    <row r="103" spans="1:2" x14ac:dyDescent="0.2">
      <c r="A103" s="208" t="s">
        <v>277</v>
      </c>
      <c r="B103" s="208" t="s">
        <v>278</v>
      </c>
    </row>
    <row r="104" spans="1:2" x14ac:dyDescent="0.2">
      <c r="A104" s="208" t="s">
        <v>279</v>
      </c>
      <c r="B104" s="208" t="s">
        <v>280</v>
      </c>
    </row>
    <row r="105" spans="1:2" x14ac:dyDescent="0.2">
      <c r="A105" s="208" t="s">
        <v>281</v>
      </c>
      <c r="B105" s="208" t="s">
        <v>282</v>
      </c>
    </row>
    <row r="106" spans="1:2" x14ac:dyDescent="0.2">
      <c r="A106" s="208" t="s">
        <v>283</v>
      </c>
      <c r="B106" s="208" t="s">
        <v>284</v>
      </c>
    </row>
    <row r="107" spans="1:2" x14ac:dyDescent="0.2">
      <c r="A107" s="208" t="s">
        <v>285</v>
      </c>
      <c r="B107" s="208" t="s">
        <v>286</v>
      </c>
    </row>
    <row r="108" spans="1:2" x14ac:dyDescent="0.2">
      <c r="A108" s="208" t="s">
        <v>287</v>
      </c>
      <c r="B108" s="208" t="s">
        <v>288</v>
      </c>
    </row>
    <row r="109" spans="1:2" x14ac:dyDescent="0.2">
      <c r="A109" s="208" t="s">
        <v>289</v>
      </c>
      <c r="B109" s="208" t="s">
        <v>290</v>
      </c>
    </row>
    <row r="110" spans="1:2" x14ac:dyDescent="0.2">
      <c r="A110" s="208" t="s">
        <v>291</v>
      </c>
      <c r="B110" s="208" t="s">
        <v>292</v>
      </c>
    </row>
    <row r="111" spans="1:2" x14ac:dyDescent="0.2">
      <c r="A111" s="208" t="s">
        <v>293</v>
      </c>
      <c r="B111" s="208" t="s">
        <v>294</v>
      </c>
    </row>
    <row r="112" spans="1:2" x14ac:dyDescent="0.2">
      <c r="A112" s="208" t="s">
        <v>295</v>
      </c>
      <c r="B112" s="208" t="s">
        <v>296</v>
      </c>
    </row>
    <row r="113" spans="1:2" x14ac:dyDescent="0.2">
      <c r="A113" s="208" t="s">
        <v>297</v>
      </c>
      <c r="B113" s="208" t="s">
        <v>298</v>
      </c>
    </row>
    <row r="114" spans="1:2" x14ac:dyDescent="0.2">
      <c r="A114" s="208" t="s">
        <v>299</v>
      </c>
      <c r="B114" s="208" t="s">
        <v>300</v>
      </c>
    </row>
    <row r="115" spans="1:2" x14ac:dyDescent="0.2">
      <c r="A115" s="208" t="s">
        <v>301</v>
      </c>
      <c r="B115" s="208" t="s">
        <v>302</v>
      </c>
    </row>
    <row r="116" spans="1:2" x14ac:dyDescent="0.2">
      <c r="A116" s="208" t="s">
        <v>303</v>
      </c>
      <c r="B116" s="208" t="s">
        <v>304</v>
      </c>
    </row>
    <row r="117" spans="1:2" x14ac:dyDescent="0.2">
      <c r="A117" s="208" t="s">
        <v>305</v>
      </c>
      <c r="B117" s="208" t="s">
        <v>306</v>
      </c>
    </row>
    <row r="118" spans="1:2" x14ac:dyDescent="0.2">
      <c r="A118" s="208" t="s">
        <v>307</v>
      </c>
      <c r="B118" s="208" t="s">
        <v>308</v>
      </c>
    </row>
    <row r="119" spans="1:2" x14ac:dyDescent="0.2">
      <c r="A119" s="208" t="s">
        <v>309</v>
      </c>
      <c r="B119" s="208" t="s">
        <v>310</v>
      </c>
    </row>
    <row r="120" spans="1:2" x14ac:dyDescent="0.2">
      <c r="A120" s="208" t="s">
        <v>311</v>
      </c>
      <c r="B120" s="208" t="s">
        <v>312</v>
      </c>
    </row>
    <row r="121" spans="1:2" x14ac:dyDescent="0.2">
      <c r="A121" s="208" t="s">
        <v>313</v>
      </c>
      <c r="B121" s="208" t="s">
        <v>314</v>
      </c>
    </row>
    <row r="122" spans="1:2" x14ac:dyDescent="0.2">
      <c r="A122" s="208" t="s">
        <v>315</v>
      </c>
      <c r="B122" s="208" t="s">
        <v>316</v>
      </c>
    </row>
    <row r="123" spans="1:2" x14ac:dyDescent="0.2">
      <c r="A123" s="208" t="s">
        <v>317</v>
      </c>
      <c r="B123" s="208" t="s">
        <v>318</v>
      </c>
    </row>
    <row r="124" spans="1:2" x14ac:dyDescent="0.2">
      <c r="A124" s="208" t="s">
        <v>319</v>
      </c>
      <c r="B124" s="208" t="s">
        <v>320</v>
      </c>
    </row>
    <row r="125" spans="1:2" x14ac:dyDescent="0.2">
      <c r="A125" s="208" t="s">
        <v>321</v>
      </c>
      <c r="B125" s="208" t="s">
        <v>322</v>
      </c>
    </row>
    <row r="126" spans="1:2" x14ac:dyDescent="0.2">
      <c r="A126" s="208" t="s">
        <v>323</v>
      </c>
      <c r="B126" s="208" t="s">
        <v>324</v>
      </c>
    </row>
    <row r="127" spans="1:2" x14ac:dyDescent="0.2">
      <c r="A127" s="209" t="s">
        <v>464</v>
      </c>
      <c r="B127" s="209" t="s">
        <v>465</v>
      </c>
    </row>
  </sheetData>
  <sheetProtection algorithmName="SHA-512" hashValue="zN8e49barK+u8MftJyYMEJvTdD/pRe5lSN+e/OU85aUvPf4v5HTZrGVIBsPA7gXrP9/3cX2M+T3olzeh1uM34Q==" saltValue="pERk1he5+EEtGg5sqpHExA==" spinCount="100000" sheet="1" formatCells="0" formatColumns="0" formatRows="0" insertColumns="0" insertRows="0" insertHyperlinks="0" deleteColumns="0" deleteRows="0" sort="0" autoFilter="0" pivotTables="0"/>
  <dataConsolidate/>
  <phoneticPr fontId="7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Summary-Page 1</vt:lpstr>
      <vt:lpstr>Salary-Page 2</vt:lpstr>
      <vt:lpstr>Fringe-Non staff Serv-Page 3</vt:lpstr>
      <vt:lpstr>OTPS-Page4</vt:lpstr>
      <vt:lpstr>Additional Info- Page 3</vt:lpstr>
      <vt:lpstr>Title Codes</vt:lpstr>
      <vt:lpstr>'Additional Info- Page 3'!Print_Area</vt:lpstr>
      <vt:lpstr>'Fringe-Non staff Serv-Page 3'!Print_Area</vt:lpstr>
      <vt:lpstr>'OTPS-Page4'!Print_Area</vt:lpstr>
      <vt:lpstr>'Salary-Page 2'!Print_Area</vt:lpstr>
      <vt:lpstr>'Summary-Page 1'!Print_Area</vt:lpstr>
      <vt:lpstr>'Title Codes'!Print_Area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Inessa Erenburg</dc:creator>
  <cp:lastModifiedBy>Joanna F. Crockett</cp:lastModifiedBy>
  <cp:lastPrinted>2020-02-20T20:41:48Z</cp:lastPrinted>
  <dcterms:created xsi:type="dcterms:W3CDTF">1998-05-28T21:27:36Z</dcterms:created>
  <dcterms:modified xsi:type="dcterms:W3CDTF">2021-03-04T16:08:06Z</dcterms:modified>
</cp:coreProperties>
</file>